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DOCUMENTOS DE TRANSPARENCIA\Presupuestos\"/>
    </mc:Choice>
  </mc:AlternateContent>
  <xr:revisionPtr revIDLastSave="0" documentId="8_{C496DE83-3345-4CBA-9121-8AE693EAE190}" xr6:coauthVersionLast="45" xr6:coauthVersionMax="45" xr10:uidLastSave="{00000000-0000-0000-0000-000000000000}"/>
  <bookViews>
    <workbookView xWindow="-120" yWindow="-120" windowWidth="20730" windowHeight="11160" activeTab="1" xr2:uid="{0C976C7E-1B42-4316-827C-05BE948B582B}"/>
  </bookViews>
  <sheets>
    <sheet name="Marco General" sheetId="1" r:id="rId1"/>
    <sheet name="Programa I" sheetId="2" r:id="rId2"/>
    <sheet name="Programa II" sheetId="3" r:id="rId3"/>
    <sheet name="Programa III"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9" i="4" l="1"/>
  <c r="J36" i="4" l="1"/>
  <c r="M36" i="4" s="1"/>
  <c r="L36" i="4"/>
  <c r="D40" i="4" l="1"/>
  <c r="L40" i="4" s="1"/>
  <c r="D39" i="4"/>
  <c r="J39" i="4" s="1"/>
  <c r="R37" i="4"/>
  <c r="Q37" i="4"/>
  <c r="L35" i="4"/>
  <c r="M35" i="4" s="1"/>
  <c r="J35" i="4"/>
  <c r="L34" i="4"/>
  <c r="J34" i="4"/>
  <c r="L33" i="4"/>
  <c r="J33" i="4"/>
  <c r="M32" i="4"/>
  <c r="L32" i="4"/>
  <c r="J32" i="4"/>
  <c r="L31" i="4"/>
  <c r="J31" i="4"/>
  <c r="M31" i="4" s="1"/>
  <c r="L30" i="4"/>
  <c r="J30" i="4"/>
  <c r="M30" i="4" s="1"/>
  <c r="L29" i="4"/>
  <c r="J29" i="4"/>
  <c r="M29" i="4" s="1"/>
  <c r="L28" i="4"/>
  <c r="J28" i="4"/>
  <c r="M28" i="4" s="1"/>
  <c r="L27" i="4"/>
  <c r="M27" i="4" s="1"/>
  <c r="J27" i="4"/>
  <c r="L26" i="4"/>
  <c r="J26" i="4"/>
  <c r="L25" i="4"/>
  <c r="J25" i="4"/>
  <c r="L24" i="4"/>
  <c r="J24" i="4"/>
  <c r="M24" i="4" s="1"/>
  <c r="L23" i="4"/>
  <c r="J23" i="4"/>
  <c r="M23" i="4" s="1"/>
  <c r="L22" i="4"/>
  <c r="J22" i="4"/>
  <c r="M22" i="4" s="1"/>
  <c r="L21" i="4"/>
  <c r="J21" i="4"/>
  <c r="M21" i="4" s="1"/>
  <c r="L20" i="4"/>
  <c r="M20" i="4" s="1"/>
  <c r="J20" i="4"/>
  <c r="L19" i="4"/>
  <c r="M19" i="4" s="1"/>
  <c r="J19" i="4"/>
  <c r="L18" i="4"/>
  <c r="J18" i="4"/>
  <c r="L17" i="4"/>
  <c r="J17" i="4"/>
  <c r="L16" i="4"/>
  <c r="J16" i="4"/>
  <c r="L15" i="4"/>
  <c r="J15" i="4"/>
  <c r="A3" i="4"/>
  <c r="A2" i="4"/>
  <c r="A1" i="4"/>
  <c r="D24" i="3"/>
  <c r="L24" i="3" s="1"/>
  <c r="D23" i="3"/>
  <c r="L23" i="3" s="1"/>
  <c r="R21" i="3"/>
  <c r="Q21" i="3"/>
  <c r="L20" i="3"/>
  <c r="J20" i="3"/>
  <c r="L19" i="3"/>
  <c r="J19" i="3"/>
  <c r="L18" i="3"/>
  <c r="J18" i="3"/>
  <c r="L17" i="3"/>
  <c r="J17" i="3"/>
  <c r="L16" i="3"/>
  <c r="J16" i="3"/>
  <c r="L15" i="3"/>
  <c r="J15" i="3"/>
  <c r="A3" i="3"/>
  <c r="A2" i="3"/>
  <c r="A1" i="3"/>
  <c r="D131" i="2"/>
  <c r="L131" i="2" s="1"/>
  <c r="D130" i="2"/>
  <c r="L130" i="2" s="1"/>
  <c r="Q128" i="2"/>
  <c r="P128" i="2"/>
  <c r="M127" i="2"/>
  <c r="L126" i="2"/>
  <c r="J126" i="2"/>
  <c r="L125" i="2"/>
  <c r="J125" i="2"/>
  <c r="M125" i="2" s="1"/>
  <c r="L124" i="2"/>
  <c r="J124" i="2"/>
  <c r="L123" i="2"/>
  <c r="J123" i="2"/>
  <c r="M123" i="2" s="1"/>
  <c r="L122" i="2"/>
  <c r="J122" i="2"/>
  <c r="L121" i="2"/>
  <c r="J121" i="2"/>
  <c r="L120" i="2"/>
  <c r="J120" i="2"/>
  <c r="M120" i="2" s="1"/>
  <c r="L119" i="2"/>
  <c r="J119" i="2"/>
  <c r="L118" i="2"/>
  <c r="J118" i="2"/>
  <c r="L117" i="2"/>
  <c r="J117" i="2"/>
  <c r="L116" i="2"/>
  <c r="J116" i="2"/>
  <c r="L115" i="2"/>
  <c r="J115" i="2"/>
  <c r="M115" i="2" s="1"/>
  <c r="L114" i="2"/>
  <c r="J114" i="2"/>
  <c r="L113" i="2"/>
  <c r="J113" i="2"/>
  <c r="M113" i="2" s="1"/>
  <c r="L112" i="2"/>
  <c r="J112" i="2"/>
  <c r="M112" i="2" s="1"/>
  <c r="L111" i="2"/>
  <c r="J111" i="2"/>
  <c r="L110" i="2"/>
  <c r="J110" i="2"/>
  <c r="M110" i="2" s="1"/>
  <c r="L109" i="2"/>
  <c r="J109" i="2"/>
  <c r="L108" i="2"/>
  <c r="J108" i="2"/>
  <c r="L107" i="2"/>
  <c r="J107" i="2"/>
  <c r="M107" i="2" s="1"/>
  <c r="L106" i="2"/>
  <c r="J106" i="2"/>
  <c r="L105" i="2"/>
  <c r="M105" i="2" s="1"/>
  <c r="J105" i="2"/>
  <c r="M104" i="2"/>
  <c r="L104" i="2"/>
  <c r="J104" i="2"/>
  <c r="L103" i="2"/>
  <c r="J103" i="2"/>
  <c r="M103" i="2" s="1"/>
  <c r="L102" i="2"/>
  <c r="J102" i="2"/>
  <c r="M102" i="2" s="1"/>
  <c r="L101" i="2"/>
  <c r="J101" i="2"/>
  <c r="L100" i="2"/>
  <c r="J100" i="2"/>
  <c r="L99" i="2"/>
  <c r="J99" i="2"/>
  <c r="M99" i="2" s="1"/>
  <c r="L98" i="2"/>
  <c r="J98" i="2"/>
  <c r="L97" i="2"/>
  <c r="J97" i="2"/>
  <c r="L96" i="2"/>
  <c r="J96" i="2"/>
  <c r="M96" i="2" s="1"/>
  <c r="L95" i="2"/>
  <c r="J95" i="2"/>
  <c r="L94" i="2"/>
  <c r="J94" i="2"/>
  <c r="M94" i="2" s="1"/>
  <c r="L93" i="2"/>
  <c r="J93" i="2"/>
  <c r="M93" i="2" s="1"/>
  <c r="L92" i="2"/>
  <c r="J92" i="2"/>
  <c r="L91" i="2"/>
  <c r="M91" i="2" s="1"/>
  <c r="J91" i="2"/>
  <c r="L90" i="2"/>
  <c r="J90" i="2"/>
  <c r="L89" i="2"/>
  <c r="J89" i="2"/>
  <c r="L88" i="2"/>
  <c r="M88" i="2" s="1"/>
  <c r="J88" i="2"/>
  <c r="L87" i="2"/>
  <c r="J87" i="2"/>
  <c r="L86" i="2"/>
  <c r="J86" i="2"/>
  <c r="L85" i="2"/>
  <c r="J85" i="2"/>
  <c r="L84" i="2"/>
  <c r="M84" i="2" s="1"/>
  <c r="J84" i="2"/>
  <c r="M83" i="2"/>
  <c r="L83" i="2"/>
  <c r="J83" i="2"/>
  <c r="L82" i="2"/>
  <c r="J82" i="2"/>
  <c r="L81" i="2"/>
  <c r="J81" i="2"/>
  <c r="M81" i="2" s="1"/>
  <c r="L80" i="2"/>
  <c r="J80" i="2"/>
  <c r="L79" i="2"/>
  <c r="J79" i="2"/>
  <c r="M79" i="2" s="1"/>
  <c r="L78" i="2"/>
  <c r="J78" i="2"/>
  <c r="M78" i="2" s="1"/>
  <c r="L77" i="2"/>
  <c r="J77" i="2"/>
  <c r="L76" i="2"/>
  <c r="J76" i="2"/>
  <c r="L75" i="2"/>
  <c r="J75" i="2"/>
  <c r="M75" i="2" s="1"/>
  <c r="L74" i="2"/>
  <c r="J74" i="2"/>
  <c r="L73" i="2"/>
  <c r="J73" i="2"/>
  <c r="M73" i="2" s="1"/>
  <c r="L72" i="2"/>
  <c r="J72" i="2"/>
  <c r="M72" i="2" s="1"/>
  <c r="L71" i="2"/>
  <c r="J71" i="2"/>
  <c r="M71" i="2" s="1"/>
  <c r="L70" i="2"/>
  <c r="J70" i="2"/>
  <c r="L69" i="2"/>
  <c r="J69" i="2"/>
  <c r="L68" i="2"/>
  <c r="J68" i="2"/>
  <c r="L67" i="2"/>
  <c r="J67" i="2"/>
  <c r="M67" i="2" s="1"/>
  <c r="L66" i="2"/>
  <c r="J66" i="2"/>
  <c r="L65" i="2"/>
  <c r="J65" i="2"/>
  <c r="L64" i="2"/>
  <c r="M64" i="2" s="1"/>
  <c r="J64" i="2"/>
  <c r="L63" i="2"/>
  <c r="J63" i="2"/>
  <c r="L62" i="2"/>
  <c r="J62" i="2"/>
  <c r="L61" i="2"/>
  <c r="J61" i="2"/>
  <c r="L60" i="2"/>
  <c r="J60" i="2"/>
  <c r="L59" i="2"/>
  <c r="J59" i="2"/>
  <c r="M59" i="2" s="1"/>
  <c r="L58" i="2"/>
  <c r="J58" i="2"/>
  <c r="L57" i="2"/>
  <c r="J57" i="2"/>
  <c r="L56" i="2"/>
  <c r="J56" i="2"/>
  <c r="M56" i="2" s="1"/>
  <c r="L55" i="2"/>
  <c r="J55" i="2"/>
  <c r="L54" i="2"/>
  <c r="J54" i="2"/>
  <c r="L53" i="2"/>
  <c r="J53" i="2"/>
  <c r="L52" i="2"/>
  <c r="M52" i="2" s="1"/>
  <c r="J52" i="2"/>
  <c r="L51" i="2"/>
  <c r="M51" i="2" s="1"/>
  <c r="J51" i="2"/>
  <c r="L50" i="2"/>
  <c r="J50" i="2"/>
  <c r="L49" i="2"/>
  <c r="J49" i="2"/>
  <c r="L48" i="2"/>
  <c r="J48" i="2"/>
  <c r="L47" i="2"/>
  <c r="J47" i="2"/>
  <c r="L46" i="2"/>
  <c r="J46" i="2"/>
  <c r="L45" i="2"/>
  <c r="J45" i="2"/>
  <c r="L44" i="2"/>
  <c r="J44" i="2"/>
  <c r="L43" i="2"/>
  <c r="J43" i="2"/>
  <c r="L42" i="2"/>
  <c r="J42" i="2"/>
  <c r="L41" i="2"/>
  <c r="J41" i="2"/>
  <c r="L40" i="2"/>
  <c r="J40" i="2"/>
  <c r="L39" i="2"/>
  <c r="J39" i="2"/>
  <c r="L38" i="2"/>
  <c r="J38" i="2"/>
  <c r="L37" i="2"/>
  <c r="J37" i="2"/>
  <c r="L36" i="2"/>
  <c r="J36" i="2"/>
  <c r="L35" i="2"/>
  <c r="J35" i="2"/>
  <c r="L34" i="2"/>
  <c r="J34" i="2"/>
  <c r="L32" i="2"/>
  <c r="J32" i="2"/>
  <c r="L31" i="2"/>
  <c r="J31" i="2"/>
  <c r="M31" i="2" s="1"/>
  <c r="L30" i="2"/>
  <c r="J30" i="2"/>
  <c r="L29" i="2"/>
  <c r="J29" i="2"/>
  <c r="M29" i="2" s="1"/>
  <c r="L28" i="2"/>
  <c r="J28" i="2"/>
  <c r="M28" i="2" s="1"/>
  <c r="L27" i="2"/>
  <c r="J27" i="2"/>
  <c r="L26" i="2"/>
  <c r="J26" i="2"/>
  <c r="M26" i="2" s="1"/>
  <c r="L25" i="2"/>
  <c r="J25" i="2"/>
  <c r="L24" i="2"/>
  <c r="J24" i="2"/>
  <c r="M23" i="2"/>
  <c r="L23" i="2"/>
  <c r="J23" i="2"/>
  <c r="L22" i="2"/>
  <c r="J22" i="2"/>
  <c r="M22" i="2" s="1"/>
  <c r="L21" i="2"/>
  <c r="J21" i="2"/>
  <c r="M21" i="2" s="1"/>
  <c r="L20" i="2"/>
  <c r="J20" i="2"/>
  <c r="M20" i="2" s="1"/>
  <c r="L19" i="2"/>
  <c r="J19" i="2"/>
  <c r="M19" i="2" s="1"/>
  <c r="L18" i="2"/>
  <c r="J18" i="2"/>
  <c r="M18" i="2" s="1"/>
  <c r="L17" i="2"/>
  <c r="J17" i="2"/>
  <c r="M17" i="2" s="1"/>
  <c r="L16" i="2"/>
  <c r="J16" i="2"/>
  <c r="M16" i="2" s="1"/>
  <c r="L15" i="2"/>
  <c r="J15" i="2"/>
  <c r="M15" i="2" s="1"/>
  <c r="L14" i="2"/>
  <c r="J14" i="2"/>
  <c r="J128" i="2" s="1"/>
  <c r="J129" i="2" s="1"/>
  <c r="A3" i="2"/>
  <c r="A2" i="2"/>
  <c r="M34" i="2" l="1"/>
  <c r="M40" i="2"/>
  <c r="M46" i="2"/>
  <c r="M48" i="2"/>
  <c r="M54" i="2"/>
  <c r="M61" i="2"/>
  <c r="M76" i="2"/>
  <c r="M80" i="2"/>
  <c r="M86" i="2"/>
  <c r="M97" i="2"/>
  <c r="M108" i="2"/>
  <c r="M124" i="2"/>
  <c r="M15" i="4"/>
  <c r="M17" i="4"/>
  <c r="M26" i="4"/>
  <c r="M33" i="4"/>
  <c r="L37" i="4"/>
  <c r="M35" i="2"/>
  <c r="M37" i="2"/>
  <c r="M39" i="2"/>
  <c r="M41" i="2"/>
  <c r="M43" i="2"/>
  <c r="M47" i="2"/>
  <c r="M53" i="2"/>
  <c r="M55" i="2"/>
  <c r="M62" i="2"/>
  <c r="M85" i="2"/>
  <c r="M89" i="2"/>
  <c r="M92" i="2"/>
  <c r="M100" i="2"/>
  <c r="M106" i="2"/>
  <c r="M121" i="2"/>
  <c r="M17" i="3"/>
  <c r="M16" i="4"/>
  <c r="M18" i="4"/>
  <c r="M25" i="4"/>
  <c r="M34" i="4"/>
  <c r="J37" i="4"/>
  <c r="M16" i="3"/>
  <c r="M20" i="3"/>
  <c r="J21" i="3"/>
  <c r="J22" i="3" s="1"/>
  <c r="J131" i="2"/>
  <c r="M131" i="2" s="1"/>
  <c r="J130" i="2"/>
  <c r="M130" i="2" s="1"/>
  <c r="L39" i="4"/>
  <c r="M39" i="4" s="1"/>
  <c r="J40" i="4"/>
  <c r="M40" i="4" s="1"/>
  <c r="M18" i="3"/>
  <c r="M15" i="3"/>
  <c r="M19" i="3"/>
  <c r="J23" i="3"/>
  <c r="M23" i="3" s="1"/>
  <c r="J24" i="3"/>
  <c r="M24" i="3" s="1"/>
  <c r="M69" i="2"/>
  <c r="M87" i="2"/>
  <c r="M90" i="2"/>
  <c r="M117" i="2"/>
  <c r="M44" i="2"/>
  <c r="M66" i="2"/>
  <c r="M111" i="2"/>
  <c r="M114" i="2"/>
  <c r="M30" i="2"/>
  <c r="M38" i="2"/>
  <c r="M45" i="2"/>
  <c r="M63" i="2"/>
  <c r="M70" i="2"/>
  <c r="M77" i="2"/>
  <c r="M101" i="2"/>
  <c r="M118" i="2"/>
  <c r="M42" i="2"/>
  <c r="M49" i="2"/>
  <c r="M74" i="2"/>
  <c r="M95" i="2"/>
  <c r="M98" i="2"/>
  <c r="M119" i="2"/>
  <c r="M122" i="2"/>
  <c r="M24" i="2"/>
  <c r="M27" i="2"/>
  <c r="M50" i="2"/>
  <c r="M57" i="2"/>
  <c r="M60" i="2"/>
  <c r="M82" i="2"/>
  <c r="M109" i="2"/>
  <c r="M126" i="2"/>
  <c r="L128" i="2"/>
  <c r="M25" i="2"/>
  <c r="M32" i="2"/>
  <c r="M36" i="2"/>
  <c r="M58" i="2"/>
  <c r="M65" i="2"/>
  <c r="M68" i="2"/>
  <c r="M116" i="2"/>
  <c r="L21" i="3"/>
  <c r="M14" i="2"/>
  <c r="M37" i="4" l="1"/>
  <c r="M21" i="3"/>
  <c r="D25" i="3" s="1"/>
  <c r="L22" i="3"/>
  <c r="M128" i="2"/>
  <c r="L129" i="2" s="1"/>
  <c r="D41" i="4"/>
  <c r="M38" i="4"/>
  <c r="L38" i="4"/>
  <c r="J38" i="4"/>
  <c r="M22" i="3"/>
  <c r="M129" i="2" l="1"/>
  <c r="D13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B8" authorId="0" shapeId="0" xr:uid="{FA09B3A5-99E5-4DA3-A619-95F2EE4ABED7}">
      <text>
        <r>
          <rPr>
            <sz val="11"/>
            <color indexed="81"/>
            <rFont val="Tahoma"/>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B10" authorId="0" shapeId="0" xr:uid="{BB44981B-E5A5-4754-964E-348AAC5E3D67}">
      <text>
        <r>
          <rPr>
            <sz val="11"/>
            <color indexed="81"/>
            <rFont val="Tahoma"/>
            <family val="2"/>
          </rPr>
          <t xml:space="preserve">Misión institucional: Declaración concisa sobre la razón de ser o el propósito último de la organización (qué somos, qué hacemos y para quién).
</t>
        </r>
      </text>
    </comment>
    <comment ref="B12" authorId="0" shapeId="0" xr:uid="{7947F2E0-20EB-4D15-932F-428AA1516D63}">
      <text>
        <r>
          <rPr>
            <sz val="11"/>
            <color indexed="81"/>
            <rFont val="Tahoma"/>
            <family val="2"/>
          </rPr>
          <t xml:space="preserve">Visión: Declaración que enuncia lo que la organización desea ser en el futuro.  
</t>
        </r>
      </text>
    </comment>
    <comment ref="B14" authorId="0" shapeId="0" xr:uid="{97224E10-F2A7-4B7D-8BE0-07D4CD3A85B2}">
      <text>
        <r>
          <rPr>
            <sz val="11"/>
            <color indexed="81"/>
            <rFont val="Tahoma"/>
            <family val="2"/>
          </rPr>
          <t xml:space="preserve">Políticas institucionales: Lineamientos dictados por el jerarca superior, que orientan la acción institucional, acorde con el marco jurídico aplicable.
</t>
        </r>
      </text>
    </comment>
    <comment ref="B37" authorId="0" shapeId="0" xr:uid="{DD87790B-561D-43BD-9059-6994634460F9}">
      <text>
        <r>
          <rPr>
            <sz val="11"/>
            <color indexed="81"/>
            <rFont val="Tahoma"/>
            <family val="2"/>
          </rPr>
          <t xml:space="preserve">Nombre utilizado para </t>
        </r>
        <r>
          <rPr>
            <b/>
            <u/>
            <sz val="11"/>
            <color indexed="81"/>
            <rFont val="Tahoma"/>
            <family val="2"/>
          </rPr>
          <t>agrupar</t>
        </r>
        <r>
          <rPr>
            <sz val="11"/>
            <color indexed="81"/>
            <rFont val="Tahoma"/>
            <family val="2"/>
          </rPr>
          <t xml:space="preserve"> los proyectos, programas o acciones del Plan de Desarrollo Municipal.
Algunos municipalidades las denominan Ejes, grupos, Dimensiones, entre otros nombres.  Favor incluir la agrupación mayor utilizada.
Estas áreas son las que se utilizarán en las matrices por programa.
</t>
        </r>
        <r>
          <rPr>
            <b/>
            <sz val="11"/>
            <color indexed="81"/>
            <rFont val="Tahoma"/>
            <family val="2"/>
          </rPr>
          <t>Ejemplo:</t>
        </r>
        <r>
          <rPr>
            <sz val="11"/>
            <color indexed="81"/>
            <rFont val="Tahoma"/>
            <family val="2"/>
          </rPr>
          <t xml:space="preserve"> Política social local, Infraestructura, Equipamiento, Servicios, Ordenamiento territorial, Desarrollo Institucional, Medio Ambiente, Calidad de Vida, Ciudad Funcional, etc.</t>
        </r>
      </text>
    </comment>
    <comment ref="C37" authorId="0" shapeId="0" xr:uid="{D3A8B822-AAB2-4FAA-9CA1-BA95C2601EF5}">
      <text>
        <r>
          <rPr>
            <b/>
            <sz val="8"/>
            <color indexed="81"/>
            <rFont val="Tahoma"/>
            <family val="2"/>
          </rPr>
          <t>PODRÍAN EXISTIR UNO O VARIOS OBJETIVOS ESTRATÉGICOS POR ÁEA.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1" authorId="0" shapeId="0" xr:uid="{193846D5-1D17-475F-8896-3E632C5CF816}">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1" authorId="0" shapeId="0" xr:uid="{9A38058B-4241-4C08-B68D-44B8D7FF28CC}">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preguntas ¿qué? y ¿para qué?
</t>
        </r>
      </text>
    </comment>
    <comment ref="E11" authorId="0" shapeId="0" xr:uid="{95E5C279-D54E-41F4-B859-8B18EBD0C648}">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1" authorId="0" shapeId="0" xr:uid="{7B0A6BAA-D9B6-4B17-819C-79EE36E9F86E}">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1" authorId="0" shapeId="0" xr:uid="{6F897D89-CE93-40F0-A73F-712A0069EC75}">
      <text>
        <r>
          <rPr>
            <b/>
            <sz val="10"/>
            <color indexed="81"/>
            <rFont val="Tahoma"/>
            <family val="2"/>
          </rPr>
          <t xml:space="preserve">Contraloría:
</t>
        </r>
        <r>
          <rPr>
            <sz val="10"/>
            <color indexed="81"/>
            <rFont val="Tahoma"/>
            <family val="2"/>
          </rPr>
          <t>Funcionario responsable del cumplimiento de la meta formulada.</t>
        </r>
      </text>
    </comment>
    <comment ref="O11" authorId="0" shapeId="0" xr:uid="{829CABFE-8B4E-4FA8-AF66-4DA27904661E}">
      <text>
        <r>
          <rPr>
            <sz val="11"/>
            <color indexed="81"/>
            <rFont val="Tahoma"/>
            <family val="2"/>
          </rPr>
          <t xml:space="preserve">01 Administración General; 
02 Auditoría Interna;
03 Administración de Inversiones Propias; 
04 Registro de deuda, fondos y aportes.
</t>
        </r>
      </text>
    </comment>
    <comment ref="I12" authorId="0" shapeId="0" xr:uid="{7D96FC38-ECE0-458B-966C-9219630700B1}">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2" authorId="0" shapeId="0" xr:uid="{FCABF506-FCD1-4ECE-A4B1-DA9EDFBD9DA7}">
      <text>
        <r>
          <rPr>
            <sz val="10"/>
            <color indexed="81"/>
            <rFont val="Tahoma"/>
            <family val="2"/>
          </rPr>
          <t>Columna con fórmula que muestra el porcentaje de la unidad de medida que se programa atender en el I semestre. NO SE DEBE ALTERAR.</t>
        </r>
      </text>
    </comment>
    <comment ref="K12" authorId="0" shapeId="0" xr:uid="{4A82CFFD-FEAF-4199-BAC8-9AAB30E0E6D5}">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2" authorId="0" shapeId="0" xr:uid="{F899AAE1-6855-40AB-950A-3BAC33CA9A3B}">
      <text>
        <r>
          <rPr>
            <sz val="10"/>
            <color indexed="81"/>
            <rFont val="Tahoma"/>
            <family val="2"/>
          </rPr>
          <t>Columna con fórmula que muestra el porcentaje de la unidad de medida que se programa atender en el II semestre. NO SE DEBE ALTERAR.</t>
        </r>
      </text>
    </comment>
    <comment ref="M12" authorId="0" shapeId="0" xr:uid="{F704A437-2624-4317-AB4B-A1681BB1A858}">
      <text>
        <r>
          <rPr>
            <sz val="10"/>
            <color indexed="81"/>
            <rFont val="Tahoma"/>
            <family val="2"/>
          </rPr>
          <t>CORRESPONDE AL NÚMERO DE METAS FORMULADAS. ESTA COLUMNA REFLEJA SIEMPRE EL 100% DE LO PROGRAMADO.  NO SE DEBE ALTERAR PUES CONTIENE FÓRMULAS.</t>
        </r>
      </text>
    </comment>
    <comment ref="A13" authorId="0" shapeId="0" xr:uid="{009A9BCD-8C74-4ADA-826D-8FC85612A101}">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xr:uid="{84945BB4-67B8-4CE3-AF68-6120F3FA709B}">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3" authorId="0" shapeId="0" xr:uid="{483F73C1-EB55-4374-924E-EC35FEED9A42}">
      <text>
        <r>
          <rPr>
            <b/>
            <sz val="8"/>
            <color indexed="81"/>
            <rFont val="Tahoma"/>
            <family val="2"/>
          </rPr>
          <t>NUMERE LAS METAS PARA SER IDENTIFICADAS</t>
        </r>
      </text>
    </comment>
    <comment ref="G13" authorId="0" shapeId="0" xr:uid="{855D5E3E-7E87-4F4F-99D9-93986D3826A6}">
      <text>
        <r>
          <rPr>
            <b/>
            <sz val="8"/>
            <color indexed="81"/>
            <rFont val="Tahoma"/>
            <family val="2"/>
          </rPr>
          <t xml:space="preserve">Descripción de la meta
</t>
        </r>
      </text>
    </comment>
    <comment ref="J129" authorId="0" shapeId="0" xr:uid="{1B774110-E4B2-4CD4-8423-7CBBCA4CFBC2}">
      <text>
        <r>
          <rPr>
            <b/>
            <sz val="8"/>
            <color indexed="81"/>
            <rFont val="Tahoma"/>
            <family val="2"/>
          </rPr>
          <t>PORCENTAJES DE LAS METAS DEL PROGRAMA QUE SE PROGRAMAN ALCANZAR EN EL I SEMESTRE.</t>
        </r>
      </text>
    </comment>
    <comment ref="L129" authorId="0" shapeId="0" xr:uid="{053AE591-6A5A-4299-872B-1B53F6692333}">
      <text>
        <r>
          <rPr>
            <b/>
            <sz val="8"/>
            <color indexed="81"/>
            <rFont val="Tahoma"/>
            <family val="2"/>
          </rPr>
          <t>PORCENTAJES DE LAS METAS DEL PROGRAMA QUE SE PROGRAMAN ALCANZAR EN EL II SEMESTRE.</t>
        </r>
      </text>
    </comment>
    <comment ref="J130" authorId="0" shapeId="0" xr:uid="{ACED31BE-8132-4134-94DF-55CB322BDF57}">
      <text>
        <r>
          <rPr>
            <b/>
            <sz val="8"/>
            <color indexed="81"/>
            <rFont val="Tahoma"/>
            <family val="2"/>
          </rPr>
          <t>% DE LAS METAS DE LOS OBJETIVOS DE MEJORA QUE SE PROGRAMAN REALIZAR EN EL I SEMESTRE.</t>
        </r>
      </text>
    </comment>
    <comment ref="L130" authorId="0" shapeId="0" xr:uid="{BC3F7D40-0A8C-413D-AF60-5443CA9F826E}">
      <text>
        <r>
          <rPr>
            <b/>
            <sz val="8"/>
            <color indexed="81"/>
            <rFont val="Tahoma"/>
            <family val="2"/>
          </rPr>
          <t>% DE LAS METAS DE LOS OBJETIVOS DE MEJORA QUE SE PROGRAMAN REALIZAR EN EL II SEMESTRE.</t>
        </r>
      </text>
    </comment>
    <comment ref="J131" authorId="0" shapeId="0" xr:uid="{9D24FE57-7A8A-4AEB-AA61-9D6BB7044787}">
      <text>
        <r>
          <rPr>
            <b/>
            <sz val="8"/>
            <color indexed="81"/>
            <rFont val="Tahoma"/>
            <family val="2"/>
          </rPr>
          <t>% DE LAS METAS DE LOS OBJETIVOS OPERATIVOS QUE SE PROGRAMAN REALIZAR EN EL I SEMESTRE.</t>
        </r>
      </text>
    </comment>
    <comment ref="L131" authorId="0" shapeId="0" xr:uid="{DAAEECB6-5FB7-4D8E-A094-A76CD8DF3644}">
      <text>
        <r>
          <rPr>
            <b/>
            <sz val="8"/>
            <color indexed="81"/>
            <rFont val="Tahoma"/>
            <family val="2"/>
          </rPr>
          <t>% DE LAS METAS DE LOS OBJETIVOS OPERATIVOS QUE SE PROGRAMAN REALIZAR EN EL II SEMESTRE.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2" authorId="0" shapeId="0" xr:uid="{740418DD-F680-4166-B236-EAD88672DD52}">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xr:uid="{E5F4E4BA-4112-4879-94C5-3943FA1CB211}">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xr:uid="{5DB6CCE7-AC62-4649-A44F-FAC2122ED21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xr:uid="{4456B4BC-2B76-496C-9FD3-9FE05D982B82}">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xr:uid="{590B09F0-BB4D-46AF-A0ED-A83D37528EEB}">
      <text>
        <r>
          <rPr>
            <b/>
            <sz val="10"/>
            <color indexed="81"/>
            <rFont val="Tahoma"/>
            <family val="2"/>
          </rPr>
          <t xml:space="preserve">Contraloría:
</t>
        </r>
        <r>
          <rPr>
            <sz val="10"/>
            <color indexed="81"/>
            <rFont val="Tahoma"/>
            <family val="2"/>
          </rPr>
          <t>Funcionario responsable del cumplimiento de la meta formulada.</t>
        </r>
      </text>
    </comment>
    <comment ref="I13" authorId="0" shapeId="0" xr:uid="{3D77569E-639F-4347-9E50-7D0D350DCAA3}">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B535DF39-0C14-4A77-B6D7-43A2050A33C9}">
      <text>
        <r>
          <rPr>
            <sz val="10"/>
            <color indexed="81"/>
            <rFont val="Tahoma"/>
            <family val="2"/>
          </rPr>
          <t>Columna con fórmula que muestra el porcentaje de la unidad de medida que se programa atender en el I semestre. NO SE DEBE ALTERAR.</t>
        </r>
      </text>
    </comment>
    <comment ref="K13" authorId="0" shapeId="0" xr:uid="{2C670F84-8508-4448-9508-F1CDE442B6F4}">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0AE2D3C0-713D-4AC8-A84C-1407657E4854}">
      <text>
        <r>
          <rPr>
            <sz val="10"/>
            <color indexed="81"/>
            <rFont val="Tahoma"/>
            <family val="2"/>
          </rPr>
          <t>Columna con fórmula que muestra el porcentaje de la unidad de medida que se programa atender en el II semestre. NO SE DEBE ALTERAR.</t>
        </r>
      </text>
    </comment>
    <comment ref="M13" authorId="0" shapeId="0" xr:uid="{4782F5FD-2C75-493A-9108-20E1ACA5C30A}">
      <text>
        <r>
          <rPr>
            <sz val="10"/>
            <color indexed="81"/>
            <rFont val="Tahoma"/>
            <family val="2"/>
          </rPr>
          <t>CORRESPONDE AL NÚMERO DE METAS FORMULADAS. ESTA COLUMNA REFLEJA SIEMPRE EL 100% DE LO PROGRAMADO.  NO SE DEBE ALTERAR PUES CONTIENE FÓRMULAS.</t>
        </r>
      </text>
    </comment>
    <comment ref="P13" authorId="0" shapeId="0" xr:uid="{6412DF14-F451-421E-ADA5-5233B058FD65}">
      <text>
        <r>
          <rPr>
            <b/>
            <sz val="8"/>
            <color indexed="81"/>
            <rFont val="Tahoma"/>
            <family val="2"/>
          </rPr>
          <t xml:space="preserve">ESTA COLUMNA ES NUEVA, SOLO SE LLENA PARA LAS METAS RELACIONADAS CON LOS SERVICIOS 09: EDUCATIVOS, CULTURALES Y DEPORTIVOS Y EL SERVICIO 31: APORTES EN ESPECIE PARA PROGRAMAS Y PROYECTOS.  ESCOGER OPCIONES DE LA LISTA DESPLEGABLE.  VER GUÍA PARA ELABORAR EL POA (WORD)
</t>
        </r>
      </text>
    </comment>
    <comment ref="A14" authorId="0" shapeId="0" xr:uid="{55EE2227-B52B-4E3C-A3CE-A702E06AC648}">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ADE7FD84-C0C4-4FA6-BCA6-A7D32DD7656F}">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xr:uid="{2EF14163-D37E-495E-9654-3EADCFA3778C}">
      <text>
        <r>
          <rPr>
            <b/>
            <sz val="8"/>
            <color indexed="81"/>
            <rFont val="Tahoma"/>
            <family val="2"/>
          </rPr>
          <t>NUMERE LA META PARA SER IDENTIFICADA</t>
        </r>
      </text>
    </comment>
    <comment ref="G14" authorId="0" shapeId="0" xr:uid="{9DF4BC76-85FC-4312-9FDB-05A4AE505D5A}">
      <text>
        <r>
          <rPr>
            <b/>
            <sz val="8"/>
            <color indexed="81"/>
            <rFont val="Tahoma"/>
            <family val="2"/>
          </rPr>
          <t xml:space="preserve">Descripción de la meta
</t>
        </r>
      </text>
    </comment>
    <comment ref="J22" authorId="0" shapeId="0" xr:uid="{844809C8-2900-4AE5-A597-B611A0BF99BC}">
      <text>
        <r>
          <rPr>
            <b/>
            <sz val="8"/>
            <color indexed="81"/>
            <rFont val="Tahoma"/>
            <family val="2"/>
          </rPr>
          <t>PORCENTAJES DE LAS METAS DEL PROGRAMA QUE SE PROGRAMAN ALCANZAR EN EL I SEMESTRE.</t>
        </r>
      </text>
    </comment>
    <comment ref="L22" authorId="0" shapeId="0" xr:uid="{EE0493AD-4B32-4512-9861-2DB56F34A74E}">
      <text>
        <r>
          <rPr>
            <b/>
            <sz val="8"/>
            <color indexed="81"/>
            <rFont val="Tahoma"/>
            <family val="2"/>
          </rPr>
          <t>PORCENTAJES DE LAS METAS DEL PROGRAMA QUE SE PROGRAMAN ALCANZAR EN EL II SEMESTRE.</t>
        </r>
      </text>
    </comment>
    <comment ref="J23" authorId="0" shapeId="0" xr:uid="{7E79A07D-9CF1-4691-901F-6EA2A6896166}">
      <text>
        <r>
          <rPr>
            <b/>
            <sz val="8"/>
            <color indexed="81"/>
            <rFont val="Tahoma"/>
            <family val="2"/>
          </rPr>
          <t>% DE LAS METAS DE LOS OBJETIVOS DE MEJORA QUE SE PROGRAMAN REALIZAR EN EL I SEMESTRE.</t>
        </r>
      </text>
    </comment>
    <comment ref="L23" authorId="0" shapeId="0" xr:uid="{BAF67D5A-D713-4ADB-A4AA-5BEDE586062D}">
      <text>
        <r>
          <rPr>
            <b/>
            <sz val="8"/>
            <color indexed="81"/>
            <rFont val="Tahoma"/>
            <family val="2"/>
          </rPr>
          <t>% DE LAS METAS DE LOS OBJETIVOS DE MEJORA QUE SE PROGRAMAN REALIZAR EN EL II SEMESTRE.</t>
        </r>
      </text>
    </comment>
    <comment ref="J24" authorId="0" shapeId="0" xr:uid="{6C013AC4-944F-4462-95ED-5191823F48B6}">
      <text>
        <r>
          <rPr>
            <b/>
            <sz val="8"/>
            <color indexed="81"/>
            <rFont val="Tahoma"/>
            <family val="2"/>
          </rPr>
          <t>% DE LAS METAS DE LOS OBJETIVOS OPERATIVOS QUE SE PROGRAMAN REALIZAR EN EL I SEMESTRE.</t>
        </r>
      </text>
    </comment>
    <comment ref="L24" authorId="0" shapeId="0" xr:uid="{6C12F7AE-11D3-4007-90C4-2C833AD57761}">
      <text>
        <r>
          <rPr>
            <b/>
            <sz val="8"/>
            <color indexed="81"/>
            <rFont val="Tahoma"/>
            <family val="2"/>
          </rPr>
          <t>% DE LAS METAS DE LOS OBJETIVOS OPERATIVOS QUE SE PROGRAMAN REALIZAR EN EL II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Flor de María Alfaro</author>
    <author>Luís Roberto Sánchez Salazar</author>
  </authors>
  <commentList>
    <comment ref="A12" authorId="0" shapeId="0" xr:uid="{6415A564-6DEC-4121-BB6C-C43A6BC779C3}">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xr:uid="{41E1403A-BC79-4E61-B421-427D2CC67794}">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xr:uid="{315BE19E-59C9-4AD8-8FF3-2163A3DC299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xr:uid="{B581D53B-8F95-4CC7-834D-E5DBA7E86553}">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xr:uid="{F44C2536-EC21-4E82-A56F-6EC8DBFB950C}">
      <text>
        <r>
          <rPr>
            <b/>
            <sz val="10"/>
            <color indexed="81"/>
            <rFont val="Tahoma"/>
            <family val="2"/>
          </rPr>
          <t xml:space="preserve">Contraloría:
</t>
        </r>
        <r>
          <rPr>
            <sz val="10"/>
            <color indexed="81"/>
            <rFont val="Tahoma"/>
            <family val="2"/>
          </rPr>
          <t>Funcionario responsable del cumplimiento de la meta formulada.</t>
        </r>
      </text>
    </comment>
    <comment ref="O12" authorId="0" shapeId="0" xr:uid="{6535C4A8-0F48-4350-9B6C-EC0A8A4823DF}">
      <text>
        <r>
          <rPr>
            <b/>
            <sz val="12"/>
            <color indexed="81"/>
            <rFont val="Tahoma"/>
            <family val="2"/>
          </rPr>
          <t>Contraloría:</t>
        </r>
        <r>
          <rPr>
            <sz val="12"/>
            <color indexed="81"/>
            <rFont val="Tahoma"/>
            <family val="2"/>
          </rPr>
          <t xml:space="preserve">
Se reflejará el grupo donde se ubica el proyecto al que se le formularon objetivos y metas y se le asignó contenido presupuestario.  Ejemplo:
01 Edificios
02 Vías de comunicación terrestre
03 Obras marítimas y fluviales
etc....
</t>
        </r>
      </text>
    </comment>
    <comment ref="P12" authorId="0" shapeId="0" xr:uid="{A32BEBF6-8DDD-4C7C-AA9E-67E5DE26FC88}">
      <text>
        <r>
          <rPr>
            <b/>
            <sz val="12"/>
            <color indexed="81"/>
            <rFont val="Tahoma"/>
            <family val="2"/>
          </rPr>
          <t xml:space="preserve">EDIFICIOS:
</t>
        </r>
        <r>
          <rPr>
            <sz val="12"/>
            <color indexed="81"/>
            <rFont val="Tahoma"/>
            <family val="2"/>
          </rPr>
          <t xml:space="preserve">  Salones comunales
  Centros de enseñanza
  Centros de salud
  Otros Edificios</t>
        </r>
        <r>
          <rPr>
            <b/>
            <sz val="12"/>
            <color indexed="81"/>
            <rFont val="Tahoma"/>
            <family val="2"/>
          </rPr>
          <t xml:space="preserve">
VÍAS DE COMUNICACIÓN:
</t>
        </r>
        <r>
          <rPr>
            <sz val="12"/>
            <color indexed="81"/>
            <rFont val="Tahoma"/>
            <family val="2"/>
          </rPr>
          <t xml:space="preserve">  Unidad Técnica de Gestión Vial  
  Mantenimiento rutinario red vial
  Mantenimiento periódico red vial
  Mejoramiento red vial
  Rehabilitación red vial
  Reconstrucción red vial
  Obras nuevas red vial
</t>
        </r>
        <r>
          <rPr>
            <b/>
            <sz val="12"/>
            <color indexed="81"/>
            <rFont val="Tahoma"/>
            <family val="2"/>
          </rPr>
          <t xml:space="preserve">
OBRAS MARÍTIMAS Y FLUVIALES
</t>
        </r>
        <r>
          <rPr>
            <sz val="12"/>
            <color indexed="81"/>
            <rFont val="Tahoma"/>
            <family val="2"/>
          </rPr>
          <t xml:space="preserve">  Díques
  Muelles
  Marinas
  Rompeolas
  Obras de defensa y protección
  Otras obras marítimas y fluviales</t>
        </r>
        <r>
          <rPr>
            <b/>
            <sz val="12"/>
            <color indexed="81"/>
            <rFont val="Tahoma"/>
            <family val="2"/>
          </rPr>
          <t xml:space="preserve">
OBRAS URBANÍSTICAS
  </t>
        </r>
        <r>
          <rPr>
            <sz val="12"/>
            <color indexed="81"/>
            <rFont val="Tahoma"/>
            <family val="2"/>
          </rPr>
          <t>Fraccionamiento y habilitación de terrenos
  Otras obras urbanísticas</t>
        </r>
        <r>
          <rPr>
            <b/>
            <sz val="12"/>
            <color indexed="81"/>
            <rFont val="Tahoma"/>
            <family val="2"/>
          </rPr>
          <t xml:space="preserve">
INSTALACIONES
</t>
        </r>
        <r>
          <rPr>
            <sz val="12"/>
            <color indexed="81"/>
            <rFont val="Tahoma"/>
            <family val="2"/>
          </rPr>
          <t xml:space="preserve">  Acueductos
  Alcantarillado pluvial
  Alcantarillado sanitario
  Alumbrado público
  Otras instalaciones</t>
        </r>
        <r>
          <rPr>
            <b/>
            <sz val="12"/>
            <color indexed="81"/>
            <rFont val="Tahoma"/>
            <family val="2"/>
          </rPr>
          <t xml:space="preserve">
OTROS PROYECTOS
  </t>
        </r>
        <r>
          <rPr>
            <sz val="12"/>
            <color indexed="81"/>
            <rFont val="Tahoma"/>
            <family val="2"/>
          </rPr>
          <t>Dirección Técnica y Estudios  
  Centros deportivos y recreativos
  Centros culturales
  Disposición de desechos sólidos
  Cementerios
  Parques y zonas verdes
  Tajos y canteras
  Otros proyectos</t>
        </r>
        <r>
          <rPr>
            <b/>
            <sz val="12"/>
            <color indexed="81"/>
            <rFont val="Tahoma"/>
            <family val="2"/>
          </rPr>
          <t xml:space="preserve">
OTROS FONDOS E INVERSIONES
</t>
        </r>
        <r>
          <rPr>
            <sz val="12"/>
            <color indexed="81"/>
            <rFont val="Tahoma"/>
            <family val="2"/>
          </rPr>
          <t xml:space="preserve"> Otros fondos e inversione</t>
        </r>
      </text>
    </comment>
    <comment ref="Q12" authorId="0" shapeId="0" xr:uid="{A325A78D-979A-4B8D-972B-8A661D68F301}">
      <text>
        <r>
          <rPr>
            <sz val="10"/>
            <color indexed="81"/>
            <rFont val="Tahoma"/>
            <family val="2"/>
          </rPr>
          <t>MONTO DEL PRESUPUESTO ASIGNADO A CADA META.</t>
        </r>
      </text>
    </comment>
    <comment ref="I13" authorId="0" shapeId="0" xr:uid="{7B6150F5-6D5C-4CC1-A60A-874ADE6FC7B1}">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01E52FEF-F4ED-47FF-A620-42861DFAFE91}">
      <text>
        <r>
          <rPr>
            <sz val="10"/>
            <color indexed="81"/>
            <rFont val="Tahoma"/>
            <family val="2"/>
          </rPr>
          <t>Columna con fórmula que muestra el porcentaje de la unidad de medida que se programa atender en el I semestre. NO SE DEBE ALTERAR.</t>
        </r>
      </text>
    </comment>
    <comment ref="K13" authorId="0" shapeId="0" xr:uid="{74BC594F-A823-43E8-A468-91A2D4C575C5}">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BC6116D8-553D-4B2D-805A-0B61AB1BE80D}">
      <text>
        <r>
          <rPr>
            <sz val="10"/>
            <color indexed="81"/>
            <rFont val="Tahoma"/>
            <family val="2"/>
          </rPr>
          <t>Columna con fórmula que muestra el porcentaje de la unidad de medida que se programa atender en el II semestre. NO SE DEBE ALTERAR.</t>
        </r>
      </text>
    </comment>
    <comment ref="A14" authorId="0" shapeId="0" xr:uid="{9112092C-0DA2-44DF-97CA-65F85A2FD229}">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A5F881EC-56A3-4281-86D4-ABAEE4124931}">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xr:uid="{2E5DCAF0-F38D-4673-93C6-D7F87E193825}">
      <text>
        <r>
          <rPr>
            <b/>
            <sz val="8"/>
            <color indexed="81"/>
            <rFont val="Tahoma"/>
            <family val="2"/>
          </rPr>
          <t>NUMERE LA META PARA SER IDENTIFICADA</t>
        </r>
      </text>
    </comment>
    <comment ref="G14" authorId="0" shapeId="0" xr:uid="{2C6015D9-A9BF-4542-A954-2106A742315B}">
      <text>
        <r>
          <rPr>
            <b/>
            <sz val="11"/>
            <color indexed="81"/>
            <rFont val="Tahoma"/>
            <family val="2"/>
          </rPr>
          <t xml:space="preserve">Descripción de la meta
</t>
        </r>
      </text>
    </comment>
    <comment ref="J14" authorId="1" shapeId="0" xr:uid="{033C029D-72A7-4CBA-BFE7-608450BAA723}">
      <text>
        <r>
          <rPr>
            <b/>
            <sz val="9"/>
            <color indexed="81"/>
            <rFont val="Tahoma"/>
            <family val="2"/>
          </rPr>
          <t>Luís Roberto Sánchez Salazar:</t>
        </r>
        <r>
          <rPr>
            <sz val="9"/>
            <color indexed="81"/>
            <rFont val="Tahoma"/>
            <family val="2"/>
          </rPr>
          <t xml:space="preserve">
</t>
        </r>
      </text>
    </comment>
    <comment ref="J38" authorId="0" shapeId="0" xr:uid="{C0DB25EC-98DD-4E18-B3BE-66459A540250}">
      <text>
        <r>
          <rPr>
            <b/>
            <sz val="8"/>
            <color indexed="81"/>
            <rFont val="Tahoma"/>
            <family val="2"/>
          </rPr>
          <t>PORCENTAJES DE LAS METAS DEL PROGRAMA QUE SE PROGRAMAN ALCANZAR EN EL I SEMESTRE.</t>
        </r>
      </text>
    </comment>
    <comment ref="L38" authorId="0" shapeId="0" xr:uid="{8D5D04C7-89F5-4B62-B173-BA2A04C72360}">
      <text>
        <r>
          <rPr>
            <b/>
            <sz val="8"/>
            <color indexed="81"/>
            <rFont val="Tahoma"/>
            <family val="2"/>
          </rPr>
          <t>PORCENTAJES DE LAS METAS DEL PROGRAMA QUE SE PROGRAMAN ALCANZAR EN EL II SEMESTRE.</t>
        </r>
      </text>
    </comment>
    <comment ref="J39" authorId="0" shapeId="0" xr:uid="{51165A89-97A2-478D-8739-FE3EA7C25979}">
      <text>
        <r>
          <rPr>
            <b/>
            <sz val="8"/>
            <color indexed="81"/>
            <rFont val="Tahoma"/>
            <family val="2"/>
          </rPr>
          <t>% DE LAS METAS DE LOS OBJETIVOS DE MEJORA QUE SE PROGRAMAN REALIZAR EN EL I SEMESTRE.</t>
        </r>
      </text>
    </comment>
    <comment ref="L39" authorId="0" shapeId="0" xr:uid="{E5C877D9-B119-4D65-9F5C-891E939B56F1}">
      <text>
        <r>
          <rPr>
            <b/>
            <sz val="8"/>
            <color indexed="81"/>
            <rFont val="Tahoma"/>
            <family val="2"/>
          </rPr>
          <t>% DE LAS METAS DE LOS OBJETIVOS DE MEJORA QUE SE PROGRAMAN REALIZAR EN EL II SEMESTRE.</t>
        </r>
      </text>
    </comment>
    <comment ref="J40" authorId="0" shapeId="0" xr:uid="{3ADDFEE7-B45B-4BE3-89CB-57FDF03C8BAB}">
      <text>
        <r>
          <rPr>
            <b/>
            <sz val="8"/>
            <color indexed="81"/>
            <rFont val="Tahoma"/>
            <family val="2"/>
          </rPr>
          <t>% DE LAS METAS DE LOS OBJETIVOS OPERATIVOS QUE SE PROGRAMAN REALIZAR EN EL I SEMESTRE.</t>
        </r>
      </text>
    </comment>
    <comment ref="L40" authorId="0" shapeId="0" xr:uid="{5AB81B64-EDD7-4CFD-8036-4D1FB4623A12}">
      <text>
        <r>
          <rPr>
            <b/>
            <sz val="8"/>
            <color indexed="81"/>
            <rFont val="Tahoma"/>
            <family val="2"/>
          </rPr>
          <t>% DE LAS METAS DE LOS OBJETIVOS OPERATIVOS QUE SE PROGRAMAN REALIZAR EN EL II SEMESTRE.</t>
        </r>
      </text>
    </comment>
  </commentList>
</comments>
</file>

<file path=xl/sharedStrings.xml><?xml version="1.0" encoding="utf-8"?>
<sst xmlns="http://schemas.openxmlformats.org/spreadsheetml/2006/main" count="455" uniqueCount="208">
  <si>
    <t xml:space="preserve">MARCO GENERAL </t>
  </si>
  <si>
    <t>(Aspectos estratégicos generales)</t>
  </si>
  <si>
    <t>1. Nombre de la institución.</t>
  </si>
  <si>
    <t>Municipalidad de Orotina</t>
  </si>
  <si>
    <t>2. Año del POA.</t>
  </si>
  <si>
    <t>3. Marco filosófico institucional.</t>
  </si>
  <si>
    <t xml:space="preserve">    3.1 Misión:</t>
  </si>
  <si>
    <t>La Municipalidad de Orotina es el gobierno local, que propicia el desarrollo social y económico en forma integral y sostenida de las personas, con una activa participación ciudadana y comprometidos con el ambiente.</t>
  </si>
  <si>
    <t xml:space="preserve">    3.2 Visión:</t>
  </si>
  <si>
    <t>La Municipalidad de Orotina, será un gobierno local que promueva el desarrollo social, cultural, económico y ambiental de la comunidad de manera sostenida, con una gestión eficiente, transparente y participativa, posicionada como una ciudad moderna, segura, inclusiva y saludable.</t>
  </si>
  <si>
    <t xml:space="preserve">    3.3 Políticas institucionales:</t>
  </si>
  <si>
    <t>El desarrollo del cantón de Orotina, no debe planificarse en forma aislada sino que deberá considerar el desarrollo integral regional del Pacífico Central en concordancia con el Plan Nacional de Desarrollo establecido al efecto.</t>
  </si>
  <si>
    <t>Se fortalecerá el papel de la Municipalidad como Gobierno Local, a través del establecimiento de coordinaciones interinstitucionales, que den valor agregado y relevancia a la autonomía municipal.</t>
  </si>
  <si>
    <t>La acción institucional estará orientada prioritariamente a contribuir con el desarrollo integral del orotinense, en coordinación con acciones que fomenten la participación ciudadana.</t>
  </si>
  <si>
    <t>Se deberá garantizar que los servicios públicos municipales se brinden oportunamente, con cobertura que se amplíe paulatinamente en la extensión del cantón y se dé bajo estándares de calidad aceptable o superior.</t>
  </si>
  <si>
    <t>El desarrollo urbano del cantón se dará en armonía con el ambiente, el progreso de su gente, dentro de un modelo de desarrollo sostenible.</t>
  </si>
  <si>
    <t>La gestión municipal se regirá por una administración eficiente de los recursos regirá, promoviendo la razonabilidad impositiva y de tasas, el incremento en la productividad del trabajo, la racionalidad del gasto, y la adecuada retribución de los ingresos, bajo un marco laboral de compromiso con la comunidad.</t>
  </si>
  <si>
    <t>El desempeño institucional será medido en función de resultados y su comunicado se dará a través de los instrumentos de rendición de cuentas con estrategias de información y comunicación veraces que sirvan para crear opinión en la comunidad.</t>
  </si>
  <si>
    <t>Propiciar la promoción de la salud, el auge cultural y el deporte como medios necesarios y complementarios a las necesidades de desarrollo económico de los habitantes del cantón.</t>
  </si>
  <si>
    <t>4. Plan de Desarrollo Municipal.</t>
  </si>
  <si>
    <t>Nombre del Área estratégica</t>
  </si>
  <si>
    <t>Objetivo (s)  Estratégico (s) del Área</t>
  </si>
  <si>
    <t xml:space="preserve">Desarrollo Institucional </t>
  </si>
  <si>
    <t>Equipamiento cantonal</t>
  </si>
  <si>
    <t>Medio Ambiente</t>
  </si>
  <si>
    <t>Ordenamiento territorial</t>
  </si>
  <si>
    <t>Política social</t>
  </si>
  <si>
    <t>Desarrollo económico</t>
  </si>
  <si>
    <t>Servicios públicos</t>
  </si>
  <si>
    <t xml:space="preserve">infraestructura vial </t>
  </si>
  <si>
    <t>5. Observaciones.</t>
  </si>
  <si>
    <t>La aprobación del Plan de Desarrollo Municipal se dio por parte del Concejo Municipal de Orotina, en el Acta de Sesión ordinaria No. 175 del 21 de mayo del año 2008, en su Artículo V, aparte 1 inciso 2, según lo establecen los artículo 13 inciso a) y k) y el artículo 17 inciso e) y l), ambos del Código Municipal</t>
  </si>
  <si>
    <t>Elaborado por:</t>
  </si>
  <si>
    <t>Jeffrey Valerio Castro</t>
  </si>
  <si>
    <t>Fecha:</t>
  </si>
  <si>
    <t>PLAN OPERATIVO ANUAL</t>
  </si>
  <si>
    <t>MATRIZ DE DESEMPEÑO PROGRAMÁTICO</t>
  </si>
  <si>
    <t>PLANIFICACIÓN ESTRATÉGICA</t>
  </si>
  <si>
    <t>PLANIFICACIÓN OPERATIVA ANUAL</t>
  </si>
  <si>
    <t>PLAN DE DESARROLLO MUNICIPAL</t>
  </si>
  <si>
    <t>PROGRAMA</t>
  </si>
  <si>
    <t>PROYECTO</t>
  </si>
  <si>
    <t>OBJETIVOS DE MEJORA Y/O OPERATIVOS</t>
  </si>
  <si>
    <t>META</t>
  </si>
  <si>
    <t>INDICADOR</t>
  </si>
  <si>
    <t>PROGRAMACIÓN DE LA META</t>
  </si>
  <si>
    <t>FUNCIONARIO RESPONSABLE</t>
  </si>
  <si>
    <t>ACTIVIDAD</t>
  </si>
  <si>
    <t>ASIGNACIÓN PRESUPUESTARIA POR META</t>
  </si>
  <si>
    <t>I semestre</t>
  </si>
  <si>
    <t>%</t>
  </si>
  <si>
    <t>II semestre</t>
  </si>
  <si>
    <t>% de la meta a alcanzar</t>
  </si>
  <si>
    <t>I SEMESTRE</t>
  </si>
  <si>
    <t>II SEMESTRE</t>
  </si>
  <si>
    <t>AREA ESTRATÉGICA</t>
  </si>
  <si>
    <t>Código</t>
  </si>
  <si>
    <t>No.</t>
  </si>
  <si>
    <t>Descripción</t>
  </si>
  <si>
    <t>Sem</t>
  </si>
  <si>
    <t>Atender necesidades de la administración relacionadas con los recursos materiales y de servicios para el buen funcionamiento</t>
  </si>
  <si>
    <t>Mejora</t>
  </si>
  <si>
    <t>Atención de contratación de Produs para elaboración del Plan Regulador, orden de compra 570</t>
  </si>
  <si>
    <t>Servicios cancelados</t>
  </si>
  <si>
    <t xml:space="preserve">Margot Montero Jiménez, alcaldesa </t>
  </si>
  <si>
    <t>Administración General</t>
  </si>
  <si>
    <t>Operativo</t>
  </si>
  <si>
    <t>Atender compromiso con empresa Comercial y competencia en maquinaria S.A, orden de compra 528</t>
  </si>
  <si>
    <t>Trasladar de Recursos asignados por ley a las diferentes Instituciones</t>
  </si>
  <si>
    <t>Transferencia de recursos a CNE en cumplimiento a la ley 8488 periodo 2018</t>
  </si>
  <si>
    <t>Porcentaje de giro de Transferencia realizado</t>
  </si>
  <si>
    <t>Juan Vargas Bolaños, contador</t>
  </si>
  <si>
    <t>Registro de deuda, fondos y aportes</t>
  </si>
  <si>
    <t>Transferencia de recursos a las Juntas de Administrativa del Colegio Ricardo Castro y Junta de educación Escuela primo Vargas Valverde</t>
  </si>
  <si>
    <t>Equipamiento para la brigada de emergencias Municipal (10 cascos, 10 chalecos 4 conos, 25 rótulos de señalización, 2 botiquines, 1 férula, cinturón para camilla, férula de tracción</t>
  </si>
  <si>
    <t>Equipos adquiridos</t>
  </si>
  <si>
    <t>Jennifer Chaves Cubillo, Encargada RRHH</t>
  </si>
  <si>
    <t>Atender las nacesidades relacionadas con Recurso Humano</t>
  </si>
  <si>
    <t xml:space="preserve">Cancelación prestaciones legales a Xinia Brenes Campos por su jubiliación </t>
  </si>
  <si>
    <t>Equipo adquirido</t>
  </si>
  <si>
    <t xml:space="preserve">Contratación de servicio de armado de muebles </t>
  </si>
  <si>
    <t>Servicios contratados</t>
  </si>
  <si>
    <t>Karla Lara Arias, encardada de servicios generales</t>
  </si>
  <si>
    <t>Trasladar recursos asignados por ley a las diferentes Instituciones</t>
  </si>
  <si>
    <t>Devolución de sobrante de proyecto puente Cebadilla</t>
  </si>
  <si>
    <t>SUBTOTALES</t>
  </si>
  <si>
    <t>TOTAL POR PROGRAMA</t>
  </si>
  <si>
    <t>Metas de Objetivos de Mejora</t>
  </si>
  <si>
    <t>Metas de Objetivos Operativos</t>
  </si>
  <si>
    <t>Metas formuladas para el programa</t>
  </si>
  <si>
    <t>PLANIFICACIÓN OPERATIVA</t>
  </si>
  <si>
    <t>SERVICIOS</t>
  </si>
  <si>
    <t>I Semestre</t>
  </si>
  <si>
    <t>II Semestre</t>
  </si>
  <si>
    <t>División de servicios</t>
  </si>
  <si>
    <t xml:space="preserve"> 09 - 31</t>
  </si>
  <si>
    <t>Atender las necesidades de infraestructura del edificio Munical</t>
  </si>
  <si>
    <t>Compra e instalación de tanque para el edificio Municipal</t>
  </si>
  <si>
    <t>Obra planificada vrs obra realizada</t>
  </si>
  <si>
    <t>17 Mantenimiento de edificios</t>
  </si>
  <si>
    <t>otros</t>
  </si>
  <si>
    <t>Instalación de planta eléctrica en el edificio Municipal</t>
  </si>
  <si>
    <t>Jean carlos Vargas León</t>
  </si>
  <si>
    <t>Remodelación de plataforma de servicios Municipales y oficina de Director de Planificación de Desarrollo Territorial</t>
  </si>
  <si>
    <t>Atender las necesidade relacionadas con el arte, la cultura, recreación y el deporte</t>
  </si>
  <si>
    <t>Reforzar la meta P2-39 relacionada con Festival de Navidad y Festival de Reyes (gastos de alimentación, obras de teatro, actividad con niños y actividad bailable fin de año),</t>
  </si>
  <si>
    <t>Benjamín Rodríguez Vega, promotor de desarrollo</t>
  </si>
  <si>
    <t>09 Educativos, culturales y deportivos</t>
  </si>
  <si>
    <t>Mejoramiento de la red vial cantonal</t>
  </si>
  <si>
    <t>Compra de materiales para la atención emergencias cantonales</t>
  </si>
  <si>
    <t xml:space="preserve">Ing. Javier Umaña Durán, gestión vial </t>
  </si>
  <si>
    <t>06 Acueductos</t>
  </si>
  <si>
    <t>Atender las necesidades de relaciondas con medio ambiente</t>
  </si>
  <si>
    <t>Adquisición de rotulación para áreas protegidas , cuencas, árboles autoctonos</t>
  </si>
  <si>
    <t>Ing. Keilor García Alvarado</t>
  </si>
  <si>
    <t>25 Protección del medio ambiente</t>
  </si>
  <si>
    <t>Atender necesidadesde los servicios Municipales relacionadas con los recursos materiales y de servicios del servicio de Basura</t>
  </si>
  <si>
    <t>Reforzar la partida presupuestaria para cumplir con las obligaciones del Contrato para la recolección, transporte, tratamiento y disposición de residuos solidos ordinarios del cantón de Orotina</t>
  </si>
  <si>
    <t>Ing. Adrian Laurent Solano</t>
  </si>
  <si>
    <t>02 Recolección de basura</t>
  </si>
  <si>
    <t>GRUPOS</t>
  </si>
  <si>
    <t>SUBGRUPOS</t>
  </si>
  <si>
    <t>Desarrollar infraestructura para el desarrollo del cantón de Orotina</t>
  </si>
  <si>
    <t>Cancelación de Honorarios profesionales del Proyecto Transformación del Campo Ferial a Campus Deportivo ,orden de compra 619.</t>
  </si>
  <si>
    <t>Arq. Jean Carlo Alpízar, Desarrollo Urbano</t>
  </si>
  <si>
    <t>06 Otros proyectos</t>
  </si>
  <si>
    <t>Otros proyectos</t>
  </si>
  <si>
    <t xml:space="preserve">Cancelación de servicios de inspección al señor Rafael Rodolfo Mejias por obra contratada, orden de compra 504 </t>
  </si>
  <si>
    <t>7 Otros proyectos</t>
  </si>
  <si>
    <t xml:space="preserve">Atender programas sociales de impacto en el cantón </t>
  </si>
  <si>
    <t>Reforzar meta P3-02 Brindar programa para la red de cuido Adulto Mayot (CONAPAM)  especificamente en gastos de alimentación y compra de suplementos alimenticios y pañales, orden de compra 537</t>
  </si>
  <si>
    <t>Cantidad de beneficiarios antendidos</t>
  </si>
  <si>
    <t>Atender compromiso con la señora Maria Gabriela Vargas Ramirez, trabajadora social contratada, orden de compra 565</t>
  </si>
  <si>
    <t>Atender compromiso con la Acabados para la construcción APC Alcides Baltodano S.A, orden de compra 571</t>
  </si>
  <si>
    <t>Atender compromiso con la Acabados para la construcción APC Alcides Baltodano S.A por la construcción nueva plazoleta, parque, play y entorno del mercado municipal y conector plazoleta bulevar, orden de compra 497</t>
  </si>
  <si>
    <t>Aportes en especies para proyectos comunitarios</t>
  </si>
  <si>
    <t>Remodelación de bodega y anden de ferrocarril para desarrollar proyecto de comercio, artesanías y desarrollo de la cultura</t>
  </si>
  <si>
    <t>Reparación de máquina del tren (pintura) por obra contratada</t>
  </si>
  <si>
    <t>Construcción de área de juegos y mobiliario urbano en Villa Los Reyes</t>
  </si>
  <si>
    <t>Atender necesidadesde los servicios Municipales relacionadas con los recursos materiales y del Acuedcuto</t>
  </si>
  <si>
    <t xml:space="preserve">Cancelación de factura de la contratación de las obras complementarias a los tanques nuevos </t>
  </si>
  <si>
    <t>Contratación de empresa para realizar diseño de obras para dar soporte a estructura de portante de tubría en Molenillos</t>
  </si>
  <si>
    <t>Compra de tubería de polietileno</t>
  </si>
  <si>
    <t>Atender necesidadesde los servicios Municipales relacionadas con los recursos materiales del servicios de Parques y Obras de Ornato</t>
  </si>
  <si>
    <t>Aporte de contenido presupuestario para continuar con el contrato de parques y obras de ornato</t>
  </si>
  <si>
    <t xml:space="preserve">Recursos cancelados </t>
  </si>
  <si>
    <t>05 Parques y obras de ornato</t>
  </si>
  <si>
    <t>Mejoramiento de la superficie de ruedo</t>
  </si>
  <si>
    <t>Mantenimiento y reparación de equipo de producción orden de compra 527</t>
  </si>
  <si>
    <t>Ing. Javier Umaña Duran, infraestructura Vial</t>
  </si>
  <si>
    <t>Unidad Técnica de Gestión Vial</t>
  </si>
  <si>
    <t>Repuestos y accesorios (comercial de potencia y maquinaria) orden de compra 528</t>
  </si>
  <si>
    <t>Mantenimiento y reparación de equipo de producción (Maquinaria y Tractores LTDA) orden de compra 508</t>
  </si>
  <si>
    <t>8 Otros proyectos</t>
  </si>
  <si>
    <t>Mantenimiento y reparación de equipo de transporte (Purdy Motor) orden de compra 427</t>
  </si>
  <si>
    <t>9 Otros proyectos</t>
  </si>
  <si>
    <t>Materiales y productos minerales y asfalticos (Corporación Comercial Industrial el LAGAR)</t>
  </si>
  <si>
    <t>10 Otros proyectos</t>
  </si>
  <si>
    <t>Reintegro de recursos a la meta P3-27 relacionada con la reconstrucción de puente Cuesta Blanca</t>
  </si>
  <si>
    <t>11 Otros proyectos</t>
  </si>
  <si>
    <t>Compra de plancha Vibratoria</t>
  </si>
  <si>
    <t>12 Otros proyectos</t>
  </si>
  <si>
    <t>Atención de proyectos por administración (combustibles y lubricantes)</t>
  </si>
  <si>
    <t>13 Otros proyectos</t>
  </si>
  <si>
    <r>
      <t xml:space="preserve">PROGRAMA I: </t>
    </r>
    <r>
      <rPr>
        <sz val="8"/>
        <rFont val="Arial"/>
        <family val="2"/>
      </rPr>
      <t>DIRECCIÓN Y ADMINISTRACIÓN GENERAL</t>
    </r>
  </si>
  <si>
    <r>
      <t xml:space="preserve">MISIÓN:  </t>
    </r>
    <r>
      <rPr>
        <sz val="8"/>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</si>
  <si>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8"/>
        <rFont val="Arial"/>
        <family val="2"/>
      </rPr>
      <t>Acciones Administrativas</t>
    </r>
  </si>
  <si>
    <r>
      <t xml:space="preserve">PROGRAMA II: </t>
    </r>
    <r>
      <rPr>
        <sz val="8"/>
        <rFont val="Arial"/>
        <family val="2"/>
      </rPr>
      <t>SERVICIOS COMUNITARIOS</t>
    </r>
  </si>
  <si>
    <r>
      <t xml:space="preserve">MISIÓN:  </t>
    </r>
    <r>
      <rPr>
        <sz val="8"/>
        <rFont val="Arial"/>
        <family val="2"/>
      </rPr>
      <t>Brindar servicios a la comunidad con el fin de satisfacer sus necesidades.</t>
    </r>
  </si>
  <si>
    <r>
      <t xml:space="preserve">Producción final: </t>
    </r>
    <r>
      <rPr>
        <sz val="8"/>
        <rFont val="Arial"/>
        <family val="2"/>
      </rPr>
      <t>Servicios comunitarios</t>
    </r>
  </si>
  <si>
    <r>
      <t xml:space="preserve">PROGRAMA III: </t>
    </r>
    <r>
      <rPr>
        <sz val="8"/>
        <rFont val="Arial"/>
        <family val="2"/>
      </rPr>
      <t>INVERSIONES</t>
    </r>
  </si>
  <si>
    <r>
      <t xml:space="preserve">MISIÓN:  </t>
    </r>
    <r>
      <rPr>
        <sz val="8"/>
        <rFont val="Arial"/>
        <family val="2"/>
      </rPr>
      <t>Desarrollar proyectos de inversión a favor de la comunidad con el fin de satisfacer sus necesidades.</t>
    </r>
  </si>
  <si>
    <r>
      <t>Producción final:</t>
    </r>
    <r>
      <rPr>
        <sz val="8"/>
        <rFont val="Arial"/>
        <family val="2"/>
      </rPr>
      <t xml:space="preserve"> Proyectos de inversión</t>
    </r>
  </si>
  <si>
    <t>P1-52</t>
  </si>
  <si>
    <t>P1-53</t>
  </si>
  <si>
    <t>P1-54</t>
  </si>
  <si>
    <t>P1-55</t>
  </si>
  <si>
    <t>P1-56</t>
  </si>
  <si>
    <t>P1-57</t>
  </si>
  <si>
    <t>P1-58</t>
  </si>
  <si>
    <t>P1-59</t>
  </si>
  <si>
    <t>P2-49</t>
  </si>
  <si>
    <t>P2-50</t>
  </si>
  <si>
    <t>P2-51</t>
  </si>
  <si>
    <t>P2-39</t>
  </si>
  <si>
    <t>P2-53</t>
  </si>
  <si>
    <t>P2-06</t>
  </si>
  <si>
    <t>P3-70</t>
  </si>
  <si>
    <t>P3-71</t>
  </si>
  <si>
    <t>P3-02</t>
  </si>
  <si>
    <t>P3-72</t>
  </si>
  <si>
    <t>P3-73</t>
  </si>
  <si>
    <t>P3-74</t>
  </si>
  <si>
    <t>P3-75</t>
  </si>
  <si>
    <t>P3-76</t>
  </si>
  <si>
    <t>P3-77</t>
  </si>
  <si>
    <t>P3-78</t>
  </si>
  <si>
    <t>P3-79</t>
  </si>
  <si>
    <t>P3-46</t>
  </si>
  <si>
    <t>P3-80</t>
  </si>
  <si>
    <t>P3-81</t>
  </si>
  <si>
    <t>P3-82</t>
  </si>
  <si>
    <t>P3-83</t>
  </si>
  <si>
    <t>P3-27</t>
  </si>
  <si>
    <t>P3-84</t>
  </si>
  <si>
    <t>P3-85</t>
  </si>
  <si>
    <t>P3-86</t>
  </si>
  <si>
    <t>P3-87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</si>
</sst>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_);_(* \(#,##0\);_(* &quot;-&quot;??_);_(@_)"/>
  </numFmts>
  <fonts count="23" x14ac:knownFonts="1">
    <font>
      <sz val="11"/>
      <color theme="1"/>
      <name val="Calibri"/>
      <family val="2"/>
      <scheme val="minor"/>
    </font>
    <font>
      <sz val="11"/>
      <color theme="1"/>
      <name val="Calibri"/>
      <family val="2"/>
      <scheme val="minor"/>
    </font>
    <font>
      <sz val="11"/>
      <color indexed="81"/>
      <name val="Tahoma"/>
      <family val="2"/>
    </font>
    <font>
      <b/>
      <u/>
      <sz val="11"/>
      <color indexed="81"/>
      <name val="Tahoma"/>
      <family val="2"/>
    </font>
    <font>
      <b/>
      <sz val="11"/>
      <color indexed="81"/>
      <name val="Tahoma"/>
      <family val="2"/>
    </font>
    <font>
      <b/>
      <sz val="8"/>
      <color indexed="81"/>
      <name val="Tahoma"/>
      <family val="2"/>
    </font>
    <font>
      <sz val="8"/>
      <name val="Calibri"/>
      <family val="2"/>
    </font>
    <font>
      <b/>
      <sz val="12"/>
      <color indexed="81"/>
      <name val="Tahoma"/>
      <family val="2"/>
    </font>
    <font>
      <sz val="12"/>
      <color indexed="81"/>
      <name val="Tahoma"/>
      <family val="2"/>
    </font>
    <font>
      <u/>
      <sz val="12"/>
      <color indexed="81"/>
      <name val="Tahoma"/>
      <family val="2"/>
    </font>
    <font>
      <b/>
      <sz val="10"/>
      <color indexed="81"/>
      <name val="Tahoma"/>
      <family val="2"/>
    </font>
    <font>
      <sz val="10"/>
      <color indexed="81"/>
      <name val="Tahoma"/>
      <family val="2"/>
    </font>
    <font>
      <sz val="8"/>
      <name val="Calibri"/>
      <family val="2"/>
      <scheme val="minor"/>
    </font>
    <font>
      <b/>
      <sz val="9"/>
      <color indexed="81"/>
      <name val="Tahoma"/>
      <family val="2"/>
    </font>
    <font>
      <sz val="9"/>
      <color indexed="81"/>
      <name val="Tahoma"/>
      <family val="2"/>
    </font>
    <font>
      <b/>
      <sz val="8"/>
      <name val="Arial"/>
      <family val="2"/>
    </font>
    <font>
      <sz val="8"/>
      <name val="Arial"/>
      <family val="2"/>
    </font>
    <font>
      <b/>
      <sz val="8"/>
      <color indexed="12"/>
      <name val="Arial"/>
      <family val="2"/>
    </font>
    <font>
      <sz val="8"/>
      <color theme="1"/>
      <name val="Calibri"/>
      <family val="2"/>
      <scheme val="minor"/>
    </font>
    <font>
      <vertAlign val="superscript"/>
      <sz val="8"/>
      <name val="Arial"/>
      <family val="2"/>
    </font>
    <font>
      <sz val="8"/>
      <color theme="1"/>
      <name val="Arial"/>
      <family val="2"/>
    </font>
    <font>
      <sz val="8"/>
      <color rgb="FFFF0000"/>
      <name val="Arial"/>
      <family val="2"/>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4.9989318521683403E-2"/>
        <bgColor indexed="64"/>
      </patternFill>
    </fill>
    <fill>
      <patternFill patternType="solid">
        <fgColor rgb="FFE6EAB0"/>
        <bgColor indexed="64"/>
      </patternFill>
    </fill>
    <fill>
      <patternFill patternType="solid">
        <fgColor indexed="43"/>
        <bgColor indexed="64"/>
      </patternFill>
    </fill>
    <fill>
      <patternFill patternType="solid">
        <fgColor rgb="FF92D050"/>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74">
    <xf numFmtId="0" fontId="0" fillId="0" borderId="0" xfId="0"/>
    <xf numFmtId="0" fontId="6" fillId="0" borderId="27" xfId="0" applyFont="1" applyBorder="1" applyAlignment="1" applyProtection="1">
      <alignment horizontal="justify" vertical="top"/>
      <protection locked="0"/>
    </xf>
    <xf numFmtId="0" fontId="12" fillId="0" borderId="28" xfId="0" applyFont="1" applyBorder="1" applyAlignment="1" applyProtection="1">
      <alignment horizontal="justify" vertical="top"/>
      <protection locked="0"/>
    </xf>
    <xf numFmtId="4" fontId="15" fillId="0" borderId="0" xfId="0" applyNumberFormat="1" applyFont="1" applyAlignment="1" applyProtection="1">
      <alignment horizontal="center"/>
      <protection locked="0"/>
    </xf>
    <xf numFmtId="4" fontId="16" fillId="0" borderId="0" xfId="0" applyNumberFormat="1" applyFont="1" applyProtection="1">
      <protection locked="0"/>
    </xf>
    <xf numFmtId="0" fontId="16" fillId="0" borderId="0" xfId="0" applyFont="1" applyProtection="1">
      <protection locked="0"/>
    </xf>
    <xf numFmtId="0" fontId="15" fillId="0" borderId="0" xfId="0" applyFont="1" applyAlignment="1" applyProtection="1">
      <alignment horizontal="justify"/>
      <protection locked="0"/>
    </xf>
    <xf numFmtId="0" fontId="15" fillId="0" borderId="0" xfId="0" applyFont="1" applyAlignment="1" applyProtection="1">
      <alignment horizontal="left"/>
      <protection locked="0"/>
    </xf>
    <xf numFmtId="0" fontId="16" fillId="2" borderId="1" xfId="0" applyFont="1" applyFill="1" applyBorder="1" applyAlignment="1" applyProtection="1">
      <alignment horizontal="justify" vertical="top"/>
      <protection locked="0"/>
    </xf>
    <xf numFmtId="0" fontId="17" fillId="0" borderId="0" xfId="0" applyFont="1" applyAlignment="1">
      <alignment horizontal="left"/>
    </xf>
    <xf numFmtId="0" fontId="15" fillId="0" borderId="0" xfId="0" applyFont="1" applyAlignment="1" applyProtection="1">
      <alignment horizontal="justify" vertical="top"/>
      <protection locked="0"/>
    </xf>
    <xf numFmtId="0" fontId="16" fillId="0" borderId="1" xfId="0" applyFont="1" applyBorder="1" applyAlignment="1" applyProtection="1">
      <alignment horizontal="justify" vertical="top"/>
      <protection locked="0"/>
    </xf>
    <xf numFmtId="0" fontId="16" fillId="0" borderId="0" xfId="0" applyFont="1" applyAlignment="1">
      <alignment horizontal="justify"/>
    </xf>
    <xf numFmtId="4" fontId="15" fillId="0" borderId="0" xfId="0" applyNumberFormat="1" applyFont="1" applyAlignment="1">
      <alignment horizontal="center"/>
    </xf>
    <xf numFmtId="0" fontId="16" fillId="0" borderId="1" xfId="0" applyFont="1" applyBorder="1" applyAlignment="1" applyProtection="1">
      <alignment horizontal="justify" vertical="top" wrapText="1"/>
      <protection locked="0"/>
    </xf>
    <xf numFmtId="0" fontId="15" fillId="0" borderId="0" xfId="0" applyFont="1" applyAlignment="1">
      <alignment horizontal="justify" vertical="top"/>
    </xf>
    <xf numFmtId="0" fontId="15" fillId="0" borderId="0" xfId="0" applyFont="1" applyAlignment="1">
      <alignment horizontal="justify"/>
    </xf>
    <xf numFmtId="0" fontId="16" fillId="0" borderId="0" xfId="0" applyFont="1"/>
    <xf numFmtId="0" fontId="15" fillId="0" borderId="0" xfId="0" applyFont="1" applyAlignment="1" applyProtection="1">
      <alignment horizontal="right" vertical="top"/>
      <protection locked="0"/>
    </xf>
    <xf numFmtId="4" fontId="15" fillId="0" borderId="0" xfId="0" applyNumberFormat="1" applyFont="1" applyAlignment="1" applyProtection="1">
      <alignment horizontal="justify" vertical="top"/>
      <protection locked="0"/>
    </xf>
    <xf numFmtId="0" fontId="17" fillId="0" borderId="0" xfId="0" applyFont="1" applyAlignment="1" applyProtection="1">
      <alignment horizontal="left"/>
      <protection locked="0"/>
    </xf>
    <xf numFmtId="0" fontId="15" fillId="3" borderId="1" xfId="0" applyFont="1" applyFill="1" applyBorder="1" applyAlignment="1">
      <alignment horizontal="justify" vertical="top"/>
    </xf>
    <xf numFmtId="0" fontId="18" fillId="0" borderId="0" xfId="0" applyFont="1"/>
    <xf numFmtId="0" fontId="15" fillId="0" borderId="0" xfId="0" applyFont="1"/>
    <xf numFmtId="0" fontId="16" fillId="0" borderId="0" xfId="0" applyFont="1" applyAlignment="1" applyProtection="1">
      <alignment horizontal="left"/>
      <protection locked="0"/>
    </xf>
    <xf numFmtId="0" fontId="19" fillId="0" borderId="0" xfId="0" applyFont="1" applyAlignment="1" applyProtection="1">
      <alignment horizontal="left"/>
      <protection locked="0"/>
    </xf>
    <xf numFmtId="4" fontId="15" fillId="0" borderId="0" xfId="0" applyNumberFormat="1" applyFont="1" applyAlignment="1" applyProtection="1">
      <alignment horizontal="left"/>
      <protection hidden="1"/>
    </xf>
    <xf numFmtId="0" fontId="15" fillId="0" borderId="0" xfId="0" applyFont="1" applyAlignment="1" applyProtection="1">
      <alignment horizontal="left"/>
      <protection hidden="1"/>
    </xf>
    <xf numFmtId="0" fontId="15" fillId="0" borderId="0" xfId="0" applyFont="1" applyAlignment="1" applyProtection="1">
      <alignment horizontal="center"/>
      <protection hidden="1"/>
    </xf>
    <xf numFmtId="0" fontId="18" fillId="0" borderId="0" xfId="0" applyFont="1" applyProtection="1">
      <protection hidden="1"/>
    </xf>
    <xf numFmtId="4" fontId="15" fillId="0" borderId="0" xfId="0" applyNumberFormat="1" applyFont="1" applyAlignment="1" applyProtection="1">
      <alignment horizontal="left"/>
      <protection locked="0"/>
    </xf>
    <xf numFmtId="0" fontId="15" fillId="0" borderId="0" xfId="0" applyFont="1" applyAlignment="1" applyProtection="1">
      <alignment horizontal="center"/>
      <protection locked="0"/>
    </xf>
    <xf numFmtId="0" fontId="18" fillId="0" borderId="0" xfId="0" applyFont="1" applyProtection="1">
      <protection locked="0"/>
    </xf>
    <xf numFmtId="0" fontId="15" fillId="4" borderId="1" xfId="0" applyFont="1" applyFill="1" applyBorder="1" applyAlignment="1" applyProtection="1">
      <alignment horizontal="center" vertical="justify"/>
      <protection hidden="1"/>
    </xf>
    <xf numFmtId="0" fontId="15" fillId="4" borderId="4" xfId="0" applyFont="1" applyFill="1" applyBorder="1" applyAlignment="1" applyProtection="1">
      <alignment horizontal="center" vertical="justify"/>
      <protection hidden="1"/>
    </xf>
    <xf numFmtId="0" fontId="15" fillId="7" borderId="20" xfId="0" applyFont="1" applyFill="1" applyBorder="1" applyAlignment="1" applyProtection="1">
      <alignment horizontal="center" vertical="center"/>
      <protection hidden="1"/>
    </xf>
    <xf numFmtId="0" fontId="15" fillId="5" borderId="5" xfId="0" applyFont="1" applyFill="1" applyBorder="1" applyAlignment="1">
      <alignment horizontal="center" vertical="justify"/>
    </xf>
    <xf numFmtId="0" fontId="15" fillId="7" borderId="2" xfId="0" applyFont="1" applyFill="1" applyBorder="1" applyAlignment="1" applyProtection="1">
      <alignment horizontal="left"/>
      <protection hidden="1"/>
    </xf>
    <xf numFmtId="0" fontId="15" fillId="7" borderId="2" xfId="0" applyFont="1" applyFill="1" applyBorder="1" applyAlignment="1" applyProtection="1">
      <alignment horizontal="center"/>
      <protection hidden="1"/>
    </xf>
    <xf numFmtId="0" fontId="15" fillId="7" borderId="1" xfId="0" applyFont="1" applyFill="1" applyBorder="1" applyAlignment="1" applyProtection="1">
      <alignment horizontal="center"/>
      <protection hidden="1"/>
    </xf>
    <xf numFmtId="0" fontId="15" fillId="7" borderId="23" xfId="0" applyFont="1" applyFill="1" applyBorder="1" applyAlignment="1" applyProtection="1">
      <alignment horizontal="center" vertical="center"/>
      <protection hidden="1"/>
    </xf>
    <xf numFmtId="4" fontId="16" fillId="0" borderId="25" xfId="0" applyNumberFormat="1" applyFont="1" applyBorder="1" applyAlignment="1" applyProtection="1">
      <alignment horizontal="justify" vertical="top"/>
      <protection locked="0"/>
    </xf>
    <xf numFmtId="4" fontId="16" fillId="0" borderId="26" xfId="0" applyNumberFormat="1" applyFont="1" applyBorder="1" applyAlignment="1" applyProtection="1">
      <alignment horizontal="justify" vertical="top"/>
      <protection locked="0"/>
    </xf>
    <xf numFmtId="4" fontId="16" fillId="0" borderId="28" xfId="0" applyNumberFormat="1" applyFont="1" applyBorder="1" applyAlignment="1" applyProtection="1">
      <alignment horizontal="justify" vertical="center"/>
      <protection locked="0"/>
    </xf>
    <xf numFmtId="0" fontId="16" fillId="0" borderId="28" xfId="0" applyFont="1" applyBorder="1" applyAlignment="1" applyProtection="1">
      <alignment horizontal="center" vertical="top"/>
      <protection locked="0"/>
    </xf>
    <xf numFmtId="9" fontId="16" fillId="7" borderId="28" xfId="2" applyFont="1" applyFill="1" applyBorder="1" applyAlignment="1" applyProtection="1">
      <alignment horizontal="center" vertical="top"/>
      <protection hidden="1"/>
    </xf>
    <xf numFmtId="165" fontId="16" fillId="3" borderId="28" xfId="0" applyNumberFormat="1" applyFont="1" applyFill="1" applyBorder="1" applyAlignment="1" applyProtection="1">
      <alignment horizontal="center" vertical="top"/>
      <protection hidden="1"/>
    </xf>
    <xf numFmtId="0" fontId="16" fillId="0" borderId="30" xfId="0" applyFont="1" applyBorder="1" applyAlignment="1" applyProtection="1">
      <alignment horizontal="justify" vertical="top"/>
      <protection locked="0"/>
    </xf>
    <xf numFmtId="164" fontId="16" fillId="0" borderId="28" xfId="1" applyFont="1" applyBorder="1" applyAlignment="1" applyProtection="1">
      <alignment horizontal="justify" vertical="top"/>
      <protection locked="0"/>
    </xf>
    <xf numFmtId="0" fontId="16" fillId="0" borderId="29" xfId="0" applyFont="1" applyBorder="1" applyAlignment="1" applyProtection="1">
      <alignment horizontal="center" vertical="top"/>
      <protection locked="0"/>
    </xf>
    <xf numFmtId="9" fontId="16" fillId="7" borderId="29" xfId="2" applyFont="1" applyFill="1" applyBorder="1" applyAlignment="1" applyProtection="1">
      <alignment horizontal="center" vertical="top"/>
      <protection hidden="1"/>
    </xf>
    <xf numFmtId="165" fontId="16" fillId="3" borderId="29" xfId="0" applyNumberFormat="1" applyFont="1" applyFill="1" applyBorder="1" applyAlignment="1" applyProtection="1">
      <alignment horizontal="center" vertical="top"/>
      <protection hidden="1"/>
    </xf>
    <xf numFmtId="164" fontId="16" fillId="0" borderId="29" xfId="1" applyFont="1" applyBorder="1" applyAlignment="1" applyProtection="1">
      <alignment horizontal="justify" vertical="top"/>
      <protection locked="0"/>
    </xf>
    <xf numFmtId="4" fontId="16" fillId="0" borderId="31" xfId="0" applyNumberFormat="1" applyFont="1" applyBorder="1" applyAlignment="1" applyProtection="1">
      <alignment horizontal="justify" vertical="top"/>
      <protection locked="0"/>
    </xf>
    <xf numFmtId="165" fontId="21" fillId="3" borderId="29" xfId="0" applyNumberFormat="1" applyFont="1" applyFill="1" applyBorder="1" applyAlignment="1" applyProtection="1">
      <alignment horizontal="center" vertical="top"/>
      <protection hidden="1"/>
    </xf>
    <xf numFmtId="0" fontId="6" fillId="0" borderId="29" xfId="0" applyFont="1" applyBorder="1" applyAlignment="1" applyProtection="1">
      <alignment horizontal="justify" vertical="top"/>
      <protection locked="0"/>
    </xf>
    <xf numFmtId="0" fontId="16" fillId="0" borderId="29" xfId="0" applyFont="1" applyBorder="1" applyAlignment="1" applyProtection="1">
      <alignment horizontal="justify" vertical="top"/>
      <protection locked="0"/>
    </xf>
    <xf numFmtId="0" fontId="16" fillId="2" borderId="29" xfId="0" applyFont="1" applyFill="1" applyBorder="1" applyAlignment="1" applyProtection="1">
      <alignment horizontal="center" vertical="center"/>
      <protection locked="0"/>
    </xf>
    <xf numFmtId="0" fontId="16" fillId="2" borderId="29" xfId="0" applyFont="1" applyFill="1" applyBorder="1" applyAlignment="1" applyProtection="1">
      <alignment horizontal="justify" vertical="top"/>
      <protection locked="0"/>
    </xf>
    <xf numFmtId="0" fontId="16" fillId="2" borderId="29" xfId="0" applyFont="1" applyFill="1" applyBorder="1" applyAlignment="1">
      <alignment wrapText="1"/>
    </xf>
    <xf numFmtId="0" fontId="16" fillId="0" borderId="28" xfId="0" applyFont="1" applyBorder="1" applyAlignment="1" applyProtection="1">
      <alignment horizontal="justify" vertical="top"/>
      <protection locked="0"/>
    </xf>
    <xf numFmtId="166" fontId="16" fillId="2" borderId="29" xfId="1" applyNumberFormat="1" applyFont="1" applyFill="1" applyBorder="1" applyAlignment="1">
      <alignment wrapText="1"/>
    </xf>
    <xf numFmtId="0" fontId="16" fillId="0" borderId="33" xfId="0" applyFont="1" applyBorder="1" applyAlignment="1" applyProtection="1">
      <alignment horizontal="justify" vertical="top"/>
      <protection locked="0"/>
    </xf>
    <xf numFmtId="4" fontId="16" fillId="0" borderId="35" xfId="0" applyNumberFormat="1" applyFont="1" applyBorder="1" applyAlignment="1" applyProtection="1">
      <alignment horizontal="justify" vertical="center"/>
      <protection locked="0"/>
    </xf>
    <xf numFmtId="0" fontId="16" fillId="2" borderId="20" xfId="0" applyFont="1" applyFill="1" applyBorder="1" applyAlignment="1" applyProtection="1">
      <alignment horizontal="center" vertical="center"/>
      <protection locked="0"/>
    </xf>
    <xf numFmtId="0" fontId="16" fillId="2" borderId="20" xfId="0" applyFont="1" applyFill="1" applyBorder="1" applyAlignment="1" applyProtection="1">
      <alignment horizontal="justify" vertical="top"/>
      <protection locked="0"/>
    </xf>
    <xf numFmtId="0" fontId="16" fillId="0" borderId="29" xfId="0" applyFont="1" applyBorder="1" applyAlignment="1">
      <alignment vertical="center" wrapText="1"/>
    </xf>
    <xf numFmtId="4" fontId="16" fillId="0" borderId="29" xfId="0" applyNumberFormat="1" applyFont="1" applyBorder="1" applyAlignment="1" applyProtection="1">
      <alignment horizontal="justify" vertical="center"/>
      <protection locked="0"/>
    </xf>
    <xf numFmtId="0" fontId="16" fillId="0" borderId="29"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27" xfId="0" applyFont="1" applyBorder="1" applyAlignment="1" applyProtection="1">
      <alignment horizontal="justify" vertical="top"/>
      <protection locked="0"/>
    </xf>
    <xf numFmtId="4" fontId="16" fillId="0" borderId="36" xfId="0" applyNumberFormat="1" applyFont="1" applyBorder="1" applyAlignment="1" applyProtection="1">
      <alignment horizontal="justify" vertical="top"/>
      <protection locked="0"/>
    </xf>
    <xf numFmtId="4" fontId="16" fillId="0" borderId="37" xfId="0" applyNumberFormat="1" applyFont="1" applyBorder="1" applyAlignment="1" applyProtection="1">
      <alignment horizontal="justify" vertical="top"/>
      <protection locked="0"/>
    </xf>
    <xf numFmtId="0" fontId="16" fillId="0" borderId="38" xfId="0" applyFont="1" applyBorder="1" applyAlignment="1" applyProtection="1">
      <alignment horizontal="justify" vertical="top"/>
      <protection locked="0"/>
    </xf>
    <xf numFmtId="4" fontId="16" fillId="0" borderId="39" xfId="0" applyNumberFormat="1" applyFont="1" applyBorder="1" applyAlignment="1" applyProtection="1">
      <alignment horizontal="justify" vertical="center"/>
      <protection locked="0"/>
    </xf>
    <xf numFmtId="0" fontId="16" fillId="0" borderId="39" xfId="0" applyFont="1" applyBorder="1" applyAlignment="1" applyProtection="1">
      <alignment horizontal="center" vertical="center"/>
      <protection locked="0"/>
    </xf>
    <xf numFmtId="0" fontId="16" fillId="0" borderId="39" xfId="0" applyFont="1" applyBorder="1" applyAlignment="1" applyProtection="1">
      <alignment horizontal="justify" vertical="top"/>
      <protection locked="0"/>
    </xf>
    <xf numFmtId="0" fontId="16" fillId="0" borderId="39" xfId="0" applyFont="1" applyBorder="1" applyAlignment="1" applyProtection="1">
      <alignment horizontal="center" vertical="top"/>
      <protection locked="0"/>
    </xf>
    <xf numFmtId="9" fontId="16" fillId="7" borderId="39" xfId="2" applyFont="1" applyFill="1" applyBorder="1" applyAlignment="1" applyProtection="1">
      <alignment horizontal="center" vertical="top"/>
      <protection hidden="1"/>
    </xf>
    <xf numFmtId="165" fontId="16" fillId="3" borderId="39" xfId="0" applyNumberFormat="1" applyFont="1" applyFill="1" applyBorder="1" applyAlignment="1" applyProtection="1">
      <alignment horizontal="center" vertical="top"/>
      <protection hidden="1"/>
    </xf>
    <xf numFmtId="0" fontId="16" fillId="0" borderId="40" xfId="0" applyFont="1" applyBorder="1" applyAlignment="1" applyProtection="1">
      <alignment horizontal="justify" vertical="top"/>
      <protection locked="0"/>
    </xf>
    <xf numFmtId="164" fontId="16" fillId="0" borderId="39" xfId="1" applyFont="1" applyBorder="1" applyAlignment="1" applyProtection="1">
      <alignment horizontal="justify" vertical="top"/>
      <protection locked="0"/>
    </xf>
    <xf numFmtId="4" fontId="16" fillId="0" borderId="28" xfId="0" applyNumberFormat="1" applyFont="1" applyBorder="1" applyAlignment="1" applyProtection="1">
      <alignment horizontal="justify" vertical="top"/>
      <protection hidden="1"/>
    </xf>
    <xf numFmtId="0" fontId="16" fillId="0" borderId="28" xfId="0" applyFont="1" applyBorder="1" applyAlignment="1" applyProtection="1">
      <alignment horizontal="justify" vertical="top"/>
      <protection hidden="1"/>
    </xf>
    <xf numFmtId="4" fontId="16" fillId="0" borderId="28" xfId="0" applyNumberFormat="1" applyFont="1" applyBorder="1" applyAlignment="1" applyProtection="1">
      <alignment horizontal="justify" vertical="center"/>
      <protection hidden="1"/>
    </xf>
    <xf numFmtId="0" fontId="16" fillId="0" borderId="28" xfId="0" applyFont="1" applyBorder="1" applyAlignment="1" applyProtection="1">
      <alignment horizontal="center" vertical="center"/>
      <protection hidden="1"/>
    </xf>
    <xf numFmtId="0" fontId="16" fillId="0" borderId="28" xfId="0" applyFont="1" applyBorder="1" applyAlignment="1" applyProtection="1">
      <alignment horizontal="center" vertical="top"/>
      <protection hidden="1"/>
    </xf>
    <xf numFmtId="165" fontId="16" fillId="2" borderId="28" xfId="0" applyNumberFormat="1" applyFont="1" applyFill="1" applyBorder="1" applyAlignment="1" applyProtection="1">
      <alignment horizontal="center" vertical="top"/>
      <protection hidden="1"/>
    </xf>
    <xf numFmtId="0" fontId="16" fillId="2" borderId="28" xfId="0" applyFont="1" applyFill="1" applyBorder="1" applyAlignment="1" applyProtection="1">
      <alignment horizontal="center" vertical="top"/>
      <protection hidden="1"/>
    </xf>
    <xf numFmtId="4" fontId="15" fillId="8" borderId="16" xfId="0" applyNumberFormat="1" applyFont="1" applyFill="1" applyBorder="1" applyAlignment="1" applyProtection="1">
      <alignment vertical="center"/>
      <protection hidden="1"/>
    </xf>
    <xf numFmtId="0" fontId="15" fillId="8" borderId="16" xfId="0" applyFont="1" applyFill="1" applyBorder="1" applyAlignment="1" applyProtection="1">
      <alignment vertical="center"/>
      <protection hidden="1"/>
    </xf>
    <xf numFmtId="0" fontId="15" fillId="8" borderId="12" xfId="0" applyFont="1" applyFill="1" applyBorder="1" applyAlignment="1" applyProtection="1">
      <alignment vertical="center"/>
      <protection hidden="1"/>
    </xf>
    <xf numFmtId="0" fontId="15" fillId="8" borderId="17" xfId="0" applyFont="1" applyFill="1" applyBorder="1" applyAlignment="1" applyProtection="1">
      <alignment horizontal="center" vertical="center"/>
      <protection hidden="1"/>
    </xf>
    <xf numFmtId="0" fontId="15" fillId="8" borderId="41" xfId="0" applyFont="1" applyFill="1" applyBorder="1" applyAlignment="1" applyProtection="1">
      <alignment vertical="center"/>
      <protection hidden="1"/>
    </xf>
    <xf numFmtId="0" fontId="15" fillId="8" borderId="23" xfId="0" applyFont="1" applyFill="1" applyBorder="1" applyAlignment="1" applyProtection="1">
      <alignment vertical="center"/>
      <protection hidden="1"/>
    </xf>
    <xf numFmtId="165" fontId="15" fillId="8" borderId="23" xfId="0" applyNumberFormat="1" applyFont="1" applyFill="1" applyBorder="1" applyAlignment="1" applyProtection="1">
      <alignment vertical="center"/>
      <protection hidden="1"/>
    </xf>
    <xf numFmtId="165" fontId="15" fillId="8" borderId="23" xfId="0" applyNumberFormat="1" applyFont="1" applyFill="1" applyBorder="1" applyAlignment="1" applyProtection="1">
      <alignment horizontal="center" vertical="center"/>
      <protection hidden="1"/>
    </xf>
    <xf numFmtId="4" fontId="15" fillId="8" borderId="42" xfId="0" applyNumberFormat="1" applyFont="1" applyFill="1" applyBorder="1" applyAlignment="1" applyProtection="1">
      <alignment vertical="center"/>
      <protection hidden="1"/>
    </xf>
    <xf numFmtId="4" fontId="15" fillId="6" borderId="6" xfId="0" applyNumberFormat="1" applyFont="1" applyFill="1" applyBorder="1" applyAlignment="1" applyProtection="1">
      <alignment vertical="center"/>
      <protection hidden="1"/>
    </xf>
    <xf numFmtId="4" fontId="15" fillId="6" borderId="8" xfId="0" applyNumberFormat="1" applyFont="1" applyFill="1" applyBorder="1" applyAlignment="1" applyProtection="1">
      <alignment vertical="center"/>
      <protection hidden="1"/>
    </xf>
    <xf numFmtId="4" fontId="15" fillId="6" borderId="5" xfId="0" applyNumberFormat="1" applyFont="1" applyFill="1" applyBorder="1" applyAlignment="1" applyProtection="1">
      <alignment vertical="center"/>
      <protection hidden="1"/>
    </xf>
    <xf numFmtId="0" fontId="15" fillId="6" borderId="8" xfId="0" applyFont="1" applyFill="1" applyBorder="1" applyAlignment="1" applyProtection="1">
      <alignment horizontal="center" vertical="center"/>
      <protection hidden="1"/>
    </xf>
    <xf numFmtId="9" fontId="15" fillId="6" borderId="5" xfId="2" applyFont="1" applyFill="1" applyBorder="1" applyAlignment="1" applyProtection="1">
      <alignment vertical="center"/>
      <protection hidden="1"/>
    </xf>
    <xf numFmtId="4" fontId="15" fillId="9" borderId="2" xfId="0" applyNumberFormat="1" applyFont="1" applyFill="1" applyBorder="1" applyAlignment="1" applyProtection="1">
      <alignment vertical="center"/>
      <protection hidden="1"/>
    </xf>
    <xf numFmtId="4" fontId="15" fillId="9" borderId="4" xfId="0" applyNumberFormat="1" applyFont="1" applyFill="1" applyBorder="1" applyAlignment="1" applyProtection="1">
      <alignment vertical="center"/>
      <protection hidden="1"/>
    </xf>
    <xf numFmtId="9" fontId="15" fillId="9" borderId="4" xfId="2" applyFont="1" applyFill="1" applyBorder="1" applyAlignment="1" applyProtection="1">
      <alignment vertical="center"/>
      <protection hidden="1"/>
    </xf>
    <xf numFmtId="0" fontId="15" fillId="9" borderId="4" xfId="0" applyFont="1" applyFill="1" applyBorder="1" applyAlignment="1" applyProtection="1">
      <alignment horizontal="center" vertical="center"/>
      <protection hidden="1"/>
    </xf>
    <xf numFmtId="9" fontId="15" fillId="9" borderId="1" xfId="2" applyFont="1" applyFill="1" applyBorder="1" applyAlignment="1" applyProtection="1">
      <alignment vertical="center"/>
      <protection hidden="1"/>
    </xf>
    <xf numFmtId="4" fontId="15" fillId="9" borderId="13" xfId="0" applyNumberFormat="1" applyFont="1" applyFill="1" applyBorder="1" applyAlignment="1" applyProtection="1">
      <alignment vertical="center"/>
      <protection hidden="1"/>
    </xf>
    <xf numFmtId="9" fontId="15" fillId="9" borderId="14" xfId="2" applyFont="1" applyFill="1" applyBorder="1" applyAlignment="1" applyProtection="1">
      <alignment vertical="center"/>
      <protection hidden="1"/>
    </xf>
    <xf numFmtId="0" fontId="15" fillId="9" borderId="4" xfId="2" applyNumberFormat="1" applyFont="1" applyFill="1" applyBorder="1" applyAlignment="1" applyProtection="1">
      <alignment vertical="center"/>
      <protection hidden="1"/>
    </xf>
    <xf numFmtId="164" fontId="16" fillId="0" borderId="54" xfId="1" applyFont="1" applyBorder="1" applyAlignment="1" applyProtection="1">
      <alignment horizontal="justify" vertical="top"/>
      <protection locked="0"/>
    </xf>
    <xf numFmtId="164" fontId="16" fillId="0" borderId="46" xfId="1" applyFont="1" applyBorder="1" applyAlignment="1" applyProtection="1">
      <alignment horizontal="justify" vertical="top"/>
      <protection locked="0"/>
    </xf>
    <xf numFmtId="164" fontId="16" fillId="0" borderId="46" xfId="1" applyFont="1" applyBorder="1" applyAlignment="1" applyProtection="1">
      <alignment horizontal="right" vertical="top"/>
      <protection locked="0"/>
    </xf>
    <xf numFmtId="164" fontId="16" fillId="0" borderId="52" xfId="1" applyFont="1" applyBorder="1" applyAlignment="1" applyProtection="1">
      <alignment horizontal="right" vertical="top"/>
      <protection locked="0"/>
    </xf>
    <xf numFmtId="4" fontId="16" fillId="0" borderId="55" xfId="0" applyNumberFormat="1" applyFont="1" applyBorder="1" applyAlignment="1" applyProtection="1">
      <alignment horizontal="justify" vertical="top"/>
      <protection hidden="1"/>
    </xf>
    <xf numFmtId="4" fontId="16" fillId="0" borderId="54" xfId="0" applyNumberFormat="1" applyFont="1" applyBorder="1" applyAlignment="1" applyProtection="1">
      <alignment horizontal="right" vertical="top"/>
      <protection hidden="1"/>
    </xf>
    <xf numFmtId="4" fontId="15" fillId="8" borderId="24" xfId="0" applyNumberFormat="1" applyFont="1" applyFill="1" applyBorder="1" applyAlignment="1" applyProtection="1">
      <alignment vertical="center"/>
      <protection hidden="1"/>
    </xf>
    <xf numFmtId="4" fontId="15" fillId="6" borderId="7" xfId="0" applyNumberFormat="1" applyFont="1" applyFill="1" applyBorder="1" applyAlignment="1" applyProtection="1">
      <alignment vertical="center"/>
      <protection hidden="1"/>
    </xf>
    <xf numFmtId="4" fontId="15" fillId="9" borderId="3" xfId="0" applyNumberFormat="1" applyFont="1" applyFill="1" applyBorder="1" applyAlignment="1" applyProtection="1">
      <alignment vertical="center"/>
      <protection hidden="1"/>
    </xf>
    <xf numFmtId="4" fontId="15" fillId="9" borderId="0" xfId="0" applyNumberFormat="1" applyFont="1" applyFill="1" applyBorder="1" applyAlignment="1" applyProtection="1">
      <alignment vertical="center"/>
      <protection hidden="1"/>
    </xf>
    <xf numFmtId="9" fontId="15" fillId="9" borderId="0" xfId="2" applyFont="1" applyFill="1" applyBorder="1" applyAlignment="1" applyProtection="1">
      <alignment vertical="center"/>
      <protection hidden="1"/>
    </xf>
    <xf numFmtId="0" fontId="15" fillId="9" borderId="0" xfId="0" applyFont="1" applyFill="1" applyBorder="1" applyAlignment="1" applyProtection="1">
      <alignment horizontal="center" vertical="center"/>
      <protection hidden="1"/>
    </xf>
    <xf numFmtId="4" fontId="15" fillId="9" borderId="15" xfId="0" applyNumberFormat="1" applyFont="1" applyFill="1" applyBorder="1" applyAlignment="1" applyProtection="1">
      <alignment vertical="center"/>
      <protection hidden="1"/>
    </xf>
    <xf numFmtId="0" fontId="20" fillId="0" borderId="0" xfId="0" applyFont="1" applyProtection="1">
      <protection hidden="1"/>
    </xf>
    <xf numFmtId="0" fontId="22" fillId="0" borderId="0" xfId="0" applyFont="1"/>
    <xf numFmtId="0" fontId="20" fillId="0" borderId="0" xfId="0" applyFont="1" applyProtection="1">
      <protection locked="0"/>
    </xf>
    <xf numFmtId="0" fontId="16" fillId="0" borderId="32" xfId="0" applyFont="1" applyBorder="1" applyAlignment="1" applyProtection="1">
      <alignment horizontal="justify" vertical="top"/>
      <protection locked="0"/>
    </xf>
    <xf numFmtId="0" fontId="16" fillId="0" borderId="34" xfId="0" applyFont="1" applyBorder="1" applyAlignment="1" applyProtection="1">
      <alignment horizontal="justify" vertical="top"/>
      <protection locked="0"/>
    </xf>
    <xf numFmtId="0" fontId="15" fillId="0" borderId="0" xfId="0" applyFont="1" applyProtection="1">
      <protection locked="0"/>
    </xf>
    <xf numFmtId="0" fontId="15" fillId="0" borderId="0" xfId="0" applyFont="1" applyProtection="1">
      <protection hidden="1"/>
    </xf>
    <xf numFmtId="0" fontId="15" fillId="4" borderId="2" xfId="0" applyFont="1" applyFill="1" applyBorder="1" applyAlignment="1" applyProtection="1">
      <alignment horizontal="center" vertical="justify"/>
      <protection hidden="1"/>
    </xf>
    <xf numFmtId="0" fontId="15" fillId="7" borderId="5" xfId="0" applyFont="1" applyFill="1" applyBorder="1" applyAlignment="1" applyProtection="1">
      <alignment horizontal="center" vertical="center" wrapText="1"/>
      <protection hidden="1"/>
    </xf>
    <xf numFmtId="0" fontId="15" fillId="7" borderId="14" xfId="0" applyFont="1" applyFill="1" applyBorder="1" applyAlignment="1" applyProtection="1">
      <alignment horizontal="center" vertical="center" wrapText="1"/>
      <protection hidden="1"/>
    </xf>
    <xf numFmtId="0" fontId="15" fillId="7" borderId="6" xfId="0" applyFont="1" applyFill="1" applyBorder="1" applyAlignment="1" applyProtection="1">
      <alignment horizontal="left"/>
      <protection hidden="1"/>
    </xf>
    <xf numFmtId="0" fontId="15" fillId="7" borderId="6" xfId="0" applyFont="1" applyFill="1" applyBorder="1" applyAlignment="1" applyProtection="1">
      <alignment horizontal="center"/>
      <protection hidden="1"/>
    </xf>
    <xf numFmtId="0" fontId="15" fillId="7" borderId="5" xfId="0" applyFont="1" applyFill="1" applyBorder="1" applyAlignment="1" applyProtection="1">
      <alignment horizontal="center"/>
      <protection hidden="1"/>
    </xf>
    <xf numFmtId="0" fontId="15" fillId="7" borderId="35" xfId="0" applyFont="1" applyFill="1" applyBorder="1" applyAlignment="1" applyProtection="1">
      <alignment horizontal="center" vertical="center"/>
      <protection hidden="1"/>
    </xf>
    <xf numFmtId="49" fontId="15" fillId="7" borderId="12" xfId="0" applyNumberFormat="1" applyFont="1" applyFill="1" applyBorder="1" applyAlignment="1" applyProtection="1">
      <alignment horizontal="center" vertical="center" wrapText="1"/>
      <protection hidden="1"/>
    </xf>
    <xf numFmtId="4" fontId="16" fillId="2" borderId="25" xfId="0" applyNumberFormat="1" applyFont="1" applyFill="1" applyBorder="1" applyAlignment="1" applyProtection="1">
      <alignment horizontal="justify" vertical="top"/>
      <protection locked="0"/>
    </xf>
    <xf numFmtId="4" fontId="16" fillId="2" borderId="29" xfId="0" applyNumberFormat="1" applyFont="1" applyFill="1" applyBorder="1" applyAlignment="1" applyProtection="1">
      <alignment horizontal="justify" vertical="top"/>
      <protection locked="0"/>
    </xf>
    <xf numFmtId="9" fontId="16" fillId="7" borderId="32" xfId="2" applyFont="1" applyFill="1" applyBorder="1" applyAlignment="1" applyProtection="1">
      <alignment horizontal="center" vertical="top"/>
      <protection hidden="1"/>
    </xf>
    <xf numFmtId="9" fontId="16" fillId="3" borderId="32" xfId="2" applyFont="1" applyFill="1" applyBorder="1" applyAlignment="1" applyProtection="1">
      <alignment horizontal="center" vertical="top"/>
      <protection hidden="1"/>
    </xf>
    <xf numFmtId="4" fontId="16" fillId="0" borderId="29" xfId="0" applyNumberFormat="1" applyFont="1" applyBorder="1" applyAlignment="1" applyProtection="1">
      <alignment horizontal="right" vertical="top"/>
      <protection locked="0"/>
    </xf>
    <xf numFmtId="9" fontId="16" fillId="3" borderId="29" xfId="2" applyFont="1" applyFill="1" applyBorder="1" applyAlignment="1" applyProtection="1">
      <alignment horizontal="center" vertical="top"/>
      <protection hidden="1"/>
    </xf>
    <xf numFmtId="4" fontId="16" fillId="2" borderId="29" xfId="0" applyNumberFormat="1" applyFont="1" applyFill="1" applyBorder="1" applyAlignment="1" applyProtection="1">
      <alignment horizontal="right" vertical="top"/>
      <protection locked="0"/>
    </xf>
    <xf numFmtId="9" fontId="21" fillId="3" borderId="29" xfId="2" applyFont="1" applyFill="1" applyBorder="1" applyAlignment="1" applyProtection="1">
      <alignment horizontal="center" vertical="top"/>
      <protection hidden="1"/>
    </xf>
    <xf numFmtId="0" fontId="16" fillId="2" borderId="29" xfId="0" applyFont="1" applyFill="1" applyBorder="1" applyAlignment="1" applyProtection="1">
      <alignment horizontal="center" vertical="top"/>
      <protection locked="0"/>
    </xf>
    <xf numFmtId="4" fontId="16" fillId="2" borderId="45" xfId="0" applyNumberFormat="1" applyFont="1" applyFill="1" applyBorder="1" applyAlignment="1" applyProtection="1">
      <alignment horizontal="justify" vertical="top"/>
      <protection locked="0"/>
    </xf>
    <xf numFmtId="49" fontId="16" fillId="0" borderId="29" xfId="0" applyNumberFormat="1" applyFont="1" applyBorder="1" applyAlignment="1" applyProtection="1">
      <alignment horizontal="justify" vertical="top"/>
      <protection locked="0"/>
    </xf>
    <xf numFmtId="4" fontId="16" fillId="0" borderId="46" xfId="0" applyNumberFormat="1" applyFont="1" applyBorder="1" applyAlignment="1" applyProtection="1">
      <alignment horizontal="right" vertical="top"/>
      <protection locked="0"/>
    </xf>
    <xf numFmtId="4" fontId="16" fillId="0" borderId="29" xfId="0" applyNumberFormat="1" applyFont="1" applyBorder="1" applyAlignment="1" applyProtection="1">
      <alignment horizontal="justify" vertical="top"/>
      <protection locked="0"/>
    </xf>
    <xf numFmtId="4" fontId="15" fillId="8" borderId="2" xfId="0" applyNumberFormat="1" applyFont="1" applyFill="1" applyBorder="1" applyAlignment="1" applyProtection="1">
      <alignment vertical="center"/>
      <protection hidden="1"/>
    </xf>
    <xf numFmtId="0" fontId="15" fillId="8" borderId="2" xfId="0" applyFont="1" applyFill="1" applyBorder="1" applyAlignment="1" applyProtection="1">
      <alignment vertical="center"/>
      <protection hidden="1"/>
    </xf>
    <xf numFmtId="0" fontId="15" fillId="8" borderId="1" xfId="0" applyFont="1" applyFill="1" applyBorder="1" applyAlignment="1" applyProtection="1">
      <alignment vertical="center"/>
      <protection hidden="1"/>
    </xf>
    <xf numFmtId="0" fontId="15" fillId="8" borderId="4" xfId="0" applyFont="1" applyFill="1" applyBorder="1" applyAlignment="1" applyProtection="1">
      <alignment horizontal="center" vertical="center"/>
      <protection hidden="1"/>
    </xf>
    <xf numFmtId="0" fontId="15" fillId="8" borderId="47" xfId="0" applyFont="1" applyFill="1" applyBorder="1" applyAlignment="1" applyProtection="1">
      <alignment vertical="center"/>
      <protection hidden="1"/>
    </xf>
    <xf numFmtId="0" fontId="15" fillId="8" borderId="48" xfId="0" applyFont="1" applyFill="1" applyBorder="1" applyAlignment="1" applyProtection="1">
      <alignment vertical="center"/>
      <protection hidden="1"/>
    </xf>
    <xf numFmtId="165" fontId="15" fillId="8" borderId="48" xfId="0" applyNumberFormat="1" applyFont="1" applyFill="1" applyBorder="1" applyAlignment="1" applyProtection="1">
      <alignment vertical="center"/>
      <protection hidden="1"/>
    </xf>
    <xf numFmtId="165" fontId="15" fillId="8" borderId="48" xfId="0" applyNumberFormat="1" applyFont="1" applyFill="1" applyBorder="1" applyAlignment="1" applyProtection="1">
      <alignment horizontal="center" vertical="center"/>
      <protection hidden="1"/>
    </xf>
    <xf numFmtId="4" fontId="15" fillId="8" borderId="49" xfId="0" applyNumberFormat="1" applyFont="1" applyFill="1" applyBorder="1" applyAlignment="1" applyProtection="1">
      <alignment vertical="center"/>
      <protection hidden="1"/>
    </xf>
    <xf numFmtId="4" fontId="15" fillId="6" borderId="2" xfId="0" applyNumberFormat="1" applyFont="1" applyFill="1" applyBorder="1" applyAlignment="1" applyProtection="1">
      <alignment vertical="center"/>
      <protection hidden="1"/>
    </xf>
    <xf numFmtId="4" fontId="15" fillId="6" borderId="4" xfId="0" applyNumberFormat="1" applyFont="1" applyFill="1" applyBorder="1" applyAlignment="1" applyProtection="1">
      <alignment vertical="center"/>
      <protection hidden="1"/>
    </xf>
    <xf numFmtId="4" fontId="15" fillId="6" borderId="1" xfId="0" applyNumberFormat="1" applyFont="1" applyFill="1" applyBorder="1" applyAlignment="1" applyProtection="1">
      <alignment vertical="center"/>
      <protection hidden="1"/>
    </xf>
    <xf numFmtId="0" fontId="15" fillId="6" borderId="4" xfId="0" applyFont="1" applyFill="1" applyBorder="1" applyAlignment="1" applyProtection="1">
      <alignment horizontal="center" vertical="center"/>
      <protection hidden="1"/>
    </xf>
    <xf numFmtId="9" fontId="15" fillId="6" borderId="1" xfId="2" applyFont="1" applyFill="1" applyBorder="1" applyAlignment="1" applyProtection="1">
      <alignment vertical="center"/>
      <protection hidden="1"/>
    </xf>
    <xf numFmtId="4" fontId="15" fillId="9" borderId="4" xfId="0" applyNumberFormat="1" applyFont="1" applyFill="1" applyBorder="1" applyAlignment="1" applyProtection="1">
      <alignment horizontal="right"/>
      <protection hidden="1"/>
    </xf>
    <xf numFmtId="4" fontId="15" fillId="9" borderId="16" xfId="0" applyNumberFormat="1" applyFont="1" applyFill="1" applyBorder="1" applyAlignment="1" applyProtection="1">
      <alignment vertical="center"/>
      <protection hidden="1"/>
    </xf>
    <xf numFmtId="4" fontId="15" fillId="9" borderId="17" xfId="0" applyNumberFormat="1" applyFont="1" applyFill="1" applyBorder="1" applyAlignment="1" applyProtection="1">
      <alignment vertical="center"/>
      <protection hidden="1"/>
    </xf>
    <xf numFmtId="9" fontId="15" fillId="9" borderId="17" xfId="2" applyFont="1" applyFill="1" applyBorder="1" applyAlignment="1" applyProtection="1">
      <alignment vertical="center"/>
      <protection hidden="1"/>
    </xf>
    <xf numFmtId="0" fontId="15" fillId="9" borderId="17" xfId="0" applyFont="1" applyFill="1" applyBorder="1" applyAlignment="1" applyProtection="1">
      <alignment horizontal="center" vertical="center"/>
      <protection hidden="1"/>
    </xf>
    <xf numFmtId="9" fontId="15" fillId="9" borderId="12" xfId="2" applyFont="1" applyFill="1" applyBorder="1" applyAlignment="1" applyProtection="1">
      <alignment vertical="center"/>
      <protection hidden="1"/>
    </xf>
    <xf numFmtId="4" fontId="16" fillId="2" borderId="46" xfId="0" applyNumberFormat="1" applyFont="1" applyFill="1" applyBorder="1" applyAlignment="1" applyProtection="1">
      <alignment horizontal="right" vertical="top"/>
      <protection locked="0"/>
    </xf>
    <xf numFmtId="4" fontId="15" fillId="6" borderId="3" xfId="0" applyNumberFormat="1" applyFont="1" applyFill="1" applyBorder="1" applyAlignment="1" applyProtection="1">
      <alignment vertical="center"/>
      <protection hidden="1"/>
    </xf>
    <xf numFmtId="0" fontId="20" fillId="0" borderId="0" xfId="0" applyFont="1"/>
    <xf numFmtId="0" fontId="20" fillId="0" borderId="0" xfId="0" applyFont="1" applyAlignment="1" applyProtection="1">
      <alignment horizontal="center"/>
      <protection hidden="1"/>
    </xf>
    <xf numFmtId="4" fontId="16" fillId="0" borderId="32" xfId="0" applyNumberFormat="1" applyFont="1" applyBorder="1" applyAlignment="1" applyProtection="1">
      <alignment horizontal="justify" vertical="top"/>
      <protection locked="0"/>
    </xf>
    <xf numFmtId="0" fontId="16" fillId="2" borderId="32" xfId="0" applyFont="1" applyFill="1" applyBorder="1" applyAlignment="1" applyProtection="1">
      <alignment horizontal="justify" vertical="top"/>
      <protection locked="0"/>
    </xf>
    <xf numFmtId="0" fontId="15" fillId="4" borderId="50" xfId="0" applyFont="1" applyFill="1" applyBorder="1" applyAlignment="1" applyProtection="1">
      <alignment horizontal="center" vertical="justify"/>
      <protection hidden="1"/>
    </xf>
    <xf numFmtId="0" fontId="15" fillId="4" borderId="32" xfId="0" applyFont="1" applyFill="1" applyBorder="1" applyAlignment="1" applyProtection="1">
      <alignment horizontal="center" vertical="justify"/>
      <protection hidden="1"/>
    </xf>
    <xf numFmtId="0" fontId="15" fillId="7" borderId="29" xfId="0" applyFont="1" applyFill="1" applyBorder="1" applyAlignment="1" applyProtection="1">
      <alignment horizontal="center" vertical="center"/>
      <protection hidden="1"/>
    </xf>
    <xf numFmtId="0" fontId="15" fillId="5" borderId="45" xfId="0" applyFont="1" applyFill="1" applyBorder="1" applyAlignment="1">
      <alignment horizontal="center" vertical="justify"/>
    </xf>
    <xf numFmtId="0" fontId="15" fillId="7" borderId="29" xfId="0" applyFont="1" applyFill="1" applyBorder="1" applyAlignment="1" applyProtection="1">
      <alignment horizontal="left"/>
      <protection hidden="1"/>
    </xf>
    <xf numFmtId="0" fontId="15" fillId="7" borderId="29" xfId="0" applyFont="1" applyFill="1" applyBorder="1" applyAlignment="1" applyProtection="1">
      <alignment horizontal="center"/>
      <protection hidden="1"/>
    </xf>
    <xf numFmtId="0" fontId="12" fillId="2" borderId="29" xfId="0" applyFont="1" applyFill="1" applyBorder="1" applyAlignment="1" applyProtection="1">
      <alignment horizontal="center" vertical="top"/>
      <protection locked="0"/>
    </xf>
    <xf numFmtId="0" fontId="12" fillId="0" borderId="29" xfId="0" applyFont="1" applyBorder="1" applyAlignment="1" applyProtection="1">
      <alignment horizontal="center" vertical="top"/>
      <protection locked="0"/>
    </xf>
    <xf numFmtId="0" fontId="12" fillId="2" borderId="29" xfId="0" applyFont="1" applyFill="1" applyBorder="1" applyAlignment="1" applyProtection="1">
      <alignment horizontal="justify" vertical="top"/>
      <protection locked="0"/>
    </xf>
    <xf numFmtId="0" fontId="15" fillId="8" borderId="4" xfId="0" applyFont="1" applyFill="1" applyBorder="1" applyAlignment="1" applyProtection="1">
      <alignment vertical="center"/>
      <protection hidden="1"/>
    </xf>
    <xf numFmtId="0" fontId="15" fillId="8" borderId="53" xfId="0" applyFont="1" applyFill="1" applyBorder="1" applyAlignment="1" applyProtection="1">
      <alignment vertical="center"/>
      <protection hidden="1"/>
    </xf>
    <xf numFmtId="0" fontId="15" fillId="6" borderId="4" xfId="0" applyFont="1" applyFill="1" applyBorder="1" applyAlignment="1" applyProtection="1">
      <alignment vertical="center"/>
      <protection hidden="1"/>
    </xf>
    <xf numFmtId="0" fontId="15" fillId="9" borderId="4" xfId="0" applyFont="1" applyFill="1" applyBorder="1" applyAlignment="1" applyProtection="1">
      <alignment vertical="center"/>
      <protection hidden="1"/>
    </xf>
    <xf numFmtId="0" fontId="15" fillId="9" borderId="17" xfId="0" applyFont="1" applyFill="1" applyBorder="1" applyAlignment="1" applyProtection="1">
      <alignment vertical="center"/>
      <protection hidden="1"/>
    </xf>
    <xf numFmtId="0" fontId="16" fillId="10" borderId="27" xfId="0" applyFont="1" applyFill="1" applyBorder="1" applyAlignment="1" applyProtection="1">
      <alignment horizontal="justify" vertical="top"/>
      <protection locked="0"/>
    </xf>
    <xf numFmtId="0" fontId="20" fillId="10" borderId="20" xfId="0" applyFont="1" applyFill="1" applyBorder="1" applyAlignment="1">
      <alignment horizontal="justify" wrapText="1"/>
    </xf>
    <xf numFmtId="0" fontId="20" fillId="10" borderId="29" xfId="0" applyFont="1" applyFill="1" applyBorder="1" applyAlignment="1">
      <alignment horizontal="justify" vertical="top" wrapText="1"/>
    </xf>
    <xf numFmtId="0" fontId="20" fillId="10" borderId="29" xfId="0" applyFont="1" applyFill="1" applyBorder="1" applyAlignment="1">
      <alignment horizontal="justify" wrapText="1"/>
    </xf>
    <xf numFmtId="0" fontId="16" fillId="10" borderId="29" xfId="0" applyFont="1" applyFill="1" applyBorder="1" applyAlignment="1" applyProtection="1">
      <alignment horizontal="justify" vertical="top"/>
      <protection locked="0"/>
    </xf>
    <xf numFmtId="0" fontId="20" fillId="10" borderId="32" xfId="0" applyFont="1" applyFill="1" applyBorder="1" applyAlignment="1">
      <alignment horizontal="justify" wrapText="1"/>
    </xf>
    <xf numFmtId="0" fontId="12" fillId="10" borderId="29" xfId="0" applyFont="1" applyFill="1" applyBorder="1" applyAlignment="1" applyProtection="1">
      <alignment horizontal="justify" vertical="top"/>
      <protection locked="0"/>
    </xf>
    <xf numFmtId="0" fontId="16" fillId="0" borderId="35" xfId="0" applyFont="1" applyBorder="1" applyAlignment="1" applyProtection="1">
      <alignment horizontal="center" vertical="top"/>
      <protection locked="0"/>
    </xf>
    <xf numFmtId="9" fontId="16" fillId="7" borderId="35" xfId="2" applyFont="1" applyFill="1" applyBorder="1" applyAlignment="1" applyProtection="1">
      <alignment horizontal="center" vertical="top"/>
      <protection hidden="1"/>
    </xf>
    <xf numFmtId="9" fontId="16" fillId="3" borderId="35" xfId="2" applyFont="1" applyFill="1" applyBorder="1" applyAlignment="1" applyProtection="1">
      <alignment horizontal="center" vertical="top"/>
      <protection hidden="1"/>
    </xf>
    <xf numFmtId="49" fontId="16" fillId="0" borderId="0" xfId="0" applyNumberFormat="1" applyFont="1" applyBorder="1" applyAlignment="1" applyProtection="1">
      <alignment horizontal="justify" vertical="top"/>
      <protection locked="0"/>
    </xf>
    <xf numFmtId="4" fontId="16" fillId="2" borderId="56" xfId="0" applyNumberFormat="1" applyFont="1" applyFill="1" applyBorder="1" applyAlignment="1" applyProtection="1">
      <alignment horizontal="right" vertical="top"/>
      <protection locked="0"/>
    </xf>
    <xf numFmtId="0" fontId="16" fillId="10" borderId="29" xfId="0" applyFont="1" applyFill="1" applyBorder="1" applyAlignment="1" applyProtection="1">
      <alignment horizontal="center" vertical="center"/>
      <protection locked="0"/>
    </xf>
    <xf numFmtId="0" fontId="16" fillId="10" borderId="29" xfId="0" applyFont="1" applyFill="1" applyBorder="1" applyAlignment="1" applyProtection="1">
      <alignment horizontal="center" vertical="top"/>
      <protection locked="0"/>
    </xf>
    <xf numFmtId="0" fontId="16" fillId="10" borderId="32" xfId="0" applyFont="1" applyFill="1" applyBorder="1" applyAlignment="1" applyProtection="1">
      <alignment horizontal="center" vertical="top"/>
      <protection locked="0"/>
    </xf>
    <xf numFmtId="0" fontId="21" fillId="10" borderId="29" xfId="0" applyFont="1" applyFill="1" applyBorder="1" applyAlignment="1" applyProtection="1">
      <alignment horizontal="center" vertical="top"/>
      <protection locked="0"/>
    </xf>
    <xf numFmtId="4" fontId="0" fillId="0" borderId="0" xfId="0" applyNumberFormat="1"/>
    <xf numFmtId="0" fontId="15" fillId="0" borderId="2" xfId="0" applyFont="1" applyBorder="1" applyAlignment="1">
      <alignment horizontal="left" vertical="center"/>
    </xf>
    <xf numFmtId="0" fontId="15" fillId="0" borderId="3" xfId="0" applyFont="1" applyBorder="1" applyAlignment="1">
      <alignment horizontal="left" vertical="center"/>
    </xf>
    <xf numFmtId="4" fontId="15" fillId="0" borderId="0" xfId="0" applyNumberFormat="1" applyFont="1" applyAlignment="1">
      <alignment horizontal="center"/>
    </xf>
    <xf numFmtId="0" fontId="17" fillId="0" borderId="0" xfId="0" applyFont="1" applyAlignment="1">
      <alignment horizontal="left"/>
    </xf>
    <xf numFmtId="14" fontId="16" fillId="0" borderId="2" xfId="0" applyNumberFormat="1" applyFont="1" applyBorder="1" applyAlignment="1" applyProtection="1">
      <alignment horizontal="center"/>
      <protection locked="0"/>
    </xf>
    <xf numFmtId="0" fontId="18" fillId="0" borderId="3" xfId="0" applyFont="1" applyBorder="1" applyAlignment="1" applyProtection="1">
      <alignment horizontal="center"/>
      <protection locked="0"/>
    </xf>
    <xf numFmtId="0" fontId="15" fillId="3" borderId="13" xfId="0" applyFont="1" applyFill="1" applyBorder="1" applyAlignment="1">
      <alignment horizontal="center" vertical="top"/>
    </xf>
    <xf numFmtId="0" fontId="15" fillId="3" borderId="0" xfId="0" applyFont="1" applyFill="1" applyBorder="1" applyAlignment="1">
      <alignment horizontal="center" vertical="top"/>
    </xf>
    <xf numFmtId="0" fontId="15" fillId="3" borderId="15" xfId="0" applyFont="1" applyFill="1" applyBorder="1" applyAlignment="1">
      <alignment horizontal="center" vertical="top"/>
    </xf>
    <xf numFmtId="0" fontId="16" fillId="0" borderId="33" xfId="0" applyFont="1" applyBorder="1" applyAlignment="1" applyProtection="1">
      <alignment horizontal="left" vertical="justify"/>
      <protection locked="0"/>
    </xf>
    <xf numFmtId="0" fontId="16" fillId="0" borderId="26" xfId="0" applyFont="1" applyBorder="1" applyAlignment="1" applyProtection="1">
      <alignment horizontal="left" vertical="justify"/>
      <protection locked="0"/>
    </xf>
    <xf numFmtId="0" fontId="16" fillId="0" borderId="27" xfId="0" applyFont="1" applyBorder="1" applyAlignment="1" applyProtection="1">
      <alignment horizontal="left" vertical="justify"/>
      <protection locked="0"/>
    </xf>
    <xf numFmtId="0" fontId="18" fillId="0" borderId="33" xfId="0" applyFont="1" applyBorder="1" applyAlignment="1" applyProtection="1">
      <alignment horizontal="center"/>
      <protection locked="0"/>
    </xf>
    <xf numFmtId="0" fontId="18" fillId="0" borderId="26" xfId="0" applyFont="1" applyBorder="1" applyAlignment="1" applyProtection="1">
      <alignment horizontal="center"/>
      <protection locked="0"/>
    </xf>
    <xf numFmtId="0" fontId="18" fillId="0" borderId="27" xfId="0" applyFont="1" applyBorder="1" applyAlignment="1" applyProtection="1">
      <alignment horizontal="center"/>
      <protection locked="0"/>
    </xf>
    <xf numFmtId="0" fontId="17" fillId="0" borderId="0" xfId="0" applyFont="1" applyAlignment="1" applyProtection="1">
      <alignment horizontal="left"/>
      <protection locked="0"/>
    </xf>
    <xf numFmtId="0" fontId="15" fillId="5" borderId="5" xfId="0" applyFont="1" applyFill="1" applyBorder="1" applyAlignment="1">
      <alignment horizontal="center" vertical="justify"/>
    </xf>
    <xf numFmtId="0" fontId="15" fillId="5" borderId="12" xfId="0" applyFont="1" applyFill="1" applyBorder="1" applyAlignment="1">
      <alignment horizontal="center" vertical="justify"/>
    </xf>
    <xf numFmtId="0" fontId="15" fillId="6" borderId="6" xfId="0" applyFont="1" applyFill="1" applyBorder="1" applyAlignment="1">
      <alignment horizontal="center" vertical="justify"/>
    </xf>
    <xf numFmtId="0" fontId="15" fillId="6" borderId="13" xfId="0" applyFont="1" applyFill="1" applyBorder="1" applyAlignment="1">
      <alignment horizontal="center" vertical="justify"/>
    </xf>
    <xf numFmtId="0" fontId="15" fillId="6" borderId="16" xfId="0" applyFont="1" applyFill="1" applyBorder="1" applyAlignment="1">
      <alignment horizontal="center" vertical="justify"/>
    </xf>
    <xf numFmtId="0" fontId="15" fillId="6" borderId="14" xfId="0" applyFont="1" applyFill="1" applyBorder="1" applyAlignment="1">
      <alignment horizontal="center" vertical="justify"/>
    </xf>
    <xf numFmtId="0" fontId="15" fillId="7" borderId="7" xfId="0" applyFont="1" applyFill="1" applyBorder="1" applyAlignment="1" applyProtection="1">
      <alignment horizontal="center" vertical="center" wrapText="1"/>
      <protection hidden="1"/>
    </xf>
    <xf numFmtId="0" fontId="15" fillId="7" borderId="15" xfId="0" applyFont="1" applyFill="1" applyBorder="1" applyAlignment="1" applyProtection="1">
      <alignment horizontal="center" vertical="center" wrapText="1"/>
      <protection hidden="1"/>
    </xf>
    <xf numFmtId="0" fontId="15" fillId="7" borderId="18" xfId="0" applyFont="1" applyFill="1" applyBorder="1" applyAlignment="1" applyProtection="1">
      <alignment horizontal="center" vertical="center" wrapText="1"/>
      <protection hidden="1"/>
    </xf>
    <xf numFmtId="0" fontId="15" fillId="7" borderId="6" xfId="0" applyFont="1" applyFill="1" applyBorder="1" applyAlignment="1" applyProtection="1">
      <alignment horizontal="center" vertical="center"/>
      <protection hidden="1"/>
    </xf>
    <xf numFmtId="0" fontId="15" fillId="7" borderId="8" xfId="0" applyFont="1" applyFill="1" applyBorder="1" applyAlignment="1" applyProtection="1">
      <alignment horizontal="center" vertical="center"/>
      <protection hidden="1"/>
    </xf>
    <xf numFmtId="0" fontId="15" fillId="7" borderId="7" xfId="0" applyFont="1" applyFill="1" applyBorder="1" applyAlignment="1" applyProtection="1">
      <alignment horizontal="center" vertical="center"/>
      <protection hidden="1"/>
    </xf>
    <xf numFmtId="0" fontId="15" fillId="7" borderId="16" xfId="0" applyFont="1" applyFill="1" applyBorder="1" applyAlignment="1" applyProtection="1">
      <alignment horizontal="center" vertical="center"/>
      <protection hidden="1"/>
    </xf>
    <xf numFmtId="0" fontId="15" fillId="7" borderId="17" xfId="0" applyFont="1" applyFill="1" applyBorder="1" applyAlignment="1" applyProtection="1">
      <alignment horizontal="center" vertical="center"/>
      <protection hidden="1"/>
    </xf>
    <xf numFmtId="0" fontId="15" fillId="7" borderId="18" xfId="0" applyFont="1" applyFill="1" applyBorder="1" applyAlignment="1" applyProtection="1">
      <alignment horizontal="center" vertical="center"/>
      <protection hidden="1"/>
    </xf>
    <xf numFmtId="0" fontId="15" fillId="0" borderId="0" xfId="0" applyFont="1" applyAlignment="1" applyProtection="1">
      <alignment horizontal="left"/>
      <protection locked="0"/>
    </xf>
    <xf numFmtId="4" fontId="15" fillId="0" borderId="0" xfId="0" applyNumberFormat="1" applyFont="1" applyAlignment="1" applyProtection="1">
      <alignment horizontal="left"/>
      <protection locked="0"/>
    </xf>
    <xf numFmtId="0" fontId="15" fillId="0" borderId="0" xfId="0" applyFont="1" applyAlignment="1" applyProtection="1">
      <alignment horizontal="justify" vertical="center"/>
      <protection locked="0"/>
    </xf>
    <xf numFmtId="0" fontId="15" fillId="4" borderId="4" xfId="0" applyFont="1" applyFill="1" applyBorder="1" applyAlignment="1" applyProtection="1">
      <alignment horizontal="center" vertical="justify"/>
      <protection hidden="1"/>
    </xf>
    <xf numFmtId="0" fontId="15" fillId="4" borderId="3" xfId="0" applyFont="1" applyFill="1" applyBorder="1" applyAlignment="1" applyProtection="1">
      <alignment horizontal="center" vertical="justify"/>
      <protection hidden="1"/>
    </xf>
    <xf numFmtId="0" fontId="15" fillId="7" borderId="5" xfId="0" applyFont="1" applyFill="1" applyBorder="1" applyAlignment="1" applyProtection="1">
      <alignment horizontal="center" vertical="center"/>
      <protection hidden="1"/>
    </xf>
    <xf numFmtId="0" fontId="15" fillId="7" borderId="14" xfId="0" applyFont="1" applyFill="1" applyBorder="1" applyAlignment="1" applyProtection="1">
      <alignment horizontal="center" vertical="center"/>
      <protection hidden="1"/>
    </xf>
    <xf numFmtId="0" fontId="15" fillId="7" borderId="12" xfId="0" applyFont="1" applyFill="1" applyBorder="1" applyAlignment="1" applyProtection="1">
      <alignment horizontal="center" vertical="center"/>
      <protection hidden="1"/>
    </xf>
    <xf numFmtId="0" fontId="15" fillId="7" borderId="9" xfId="0" applyFont="1" applyFill="1" applyBorder="1" applyAlignment="1" applyProtection="1">
      <alignment horizontal="center" vertical="center" wrapText="1"/>
      <protection hidden="1"/>
    </xf>
    <xf numFmtId="0" fontId="15" fillId="7" borderId="10" xfId="0" applyFont="1" applyFill="1" applyBorder="1" applyAlignment="1" applyProtection="1">
      <alignment horizontal="center" vertical="center" wrapText="1"/>
      <protection hidden="1"/>
    </xf>
    <xf numFmtId="0" fontId="15" fillId="7" borderId="11" xfId="0" applyFont="1" applyFill="1" applyBorder="1" applyAlignment="1" applyProtection="1">
      <alignment horizontal="center" vertical="center" wrapText="1"/>
      <protection hidden="1"/>
    </xf>
    <xf numFmtId="0" fontId="15" fillId="7" borderId="5" xfId="0" applyFont="1" applyFill="1" applyBorder="1" applyAlignment="1" applyProtection="1">
      <alignment horizontal="center" vertical="center" wrapText="1"/>
      <protection hidden="1"/>
    </xf>
    <xf numFmtId="0" fontId="15" fillId="7" borderId="14" xfId="0" applyFont="1" applyFill="1" applyBorder="1" applyAlignment="1" applyProtection="1">
      <alignment horizontal="center" vertical="center" wrapText="1"/>
      <protection hidden="1"/>
    </xf>
    <xf numFmtId="0" fontId="15" fillId="7" borderId="12" xfId="0" applyFont="1" applyFill="1" applyBorder="1" applyAlignment="1" applyProtection="1">
      <alignment horizontal="center" vertical="center" wrapText="1"/>
      <protection hidden="1"/>
    </xf>
    <xf numFmtId="0" fontId="15" fillId="7" borderId="6" xfId="0" applyFont="1" applyFill="1" applyBorder="1" applyAlignment="1" applyProtection="1">
      <alignment horizontal="center" vertical="center" wrapText="1"/>
      <protection hidden="1"/>
    </xf>
    <xf numFmtId="0" fontId="15" fillId="7" borderId="19" xfId="0" applyFont="1" applyFill="1" applyBorder="1" applyAlignment="1" applyProtection="1">
      <alignment horizontal="center" vertical="center" textRotation="90"/>
      <protection hidden="1"/>
    </xf>
    <xf numFmtId="0" fontId="15" fillId="7" borderId="22" xfId="0" applyFont="1" applyFill="1" applyBorder="1" applyAlignment="1" applyProtection="1">
      <alignment horizontal="center" vertical="center" textRotation="90"/>
      <protection hidden="1"/>
    </xf>
    <xf numFmtId="0" fontId="15" fillId="7" borderId="21" xfId="0" applyFont="1" applyFill="1" applyBorder="1" applyAlignment="1" applyProtection="1">
      <alignment horizontal="justify" vertical="center"/>
      <protection hidden="1"/>
    </xf>
    <xf numFmtId="0" fontId="15" fillId="7" borderId="24" xfId="0" applyFont="1" applyFill="1" applyBorder="1" applyAlignment="1" applyProtection="1">
      <alignment horizontal="justify" vertical="center"/>
      <protection hidden="1"/>
    </xf>
    <xf numFmtId="0" fontId="15" fillId="7" borderId="43" xfId="0" applyFont="1" applyFill="1" applyBorder="1" applyAlignment="1" applyProtection="1">
      <alignment horizontal="center" vertical="center" textRotation="90"/>
      <protection hidden="1"/>
    </xf>
    <xf numFmtId="0" fontId="15" fillId="7" borderId="44" xfId="0" applyFont="1" applyFill="1" applyBorder="1" applyAlignment="1" applyProtection="1">
      <alignment horizontal="justify" vertical="center"/>
      <protection hidden="1"/>
    </xf>
    <xf numFmtId="0" fontId="15" fillId="4" borderId="2" xfId="0" applyFont="1" applyFill="1" applyBorder="1" applyAlignment="1" applyProtection="1">
      <alignment horizontal="center" vertical="justify"/>
      <protection hidden="1"/>
    </xf>
    <xf numFmtId="0" fontId="15" fillId="5" borderId="14" xfId="0" applyFont="1" applyFill="1" applyBorder="1" applyAlignment="1">
      <alignment horizontal="center" vertical="justify"/>
    </xf>
    <xf numFmtId="0" fontId="15" fillId="7" borderId="29" xfId="0" applyFont="1" applyFill="1" applyBorder="1" applyAlignment="1" applyProtection="1">
      <alignment horizontal="justify" vertical="center"/>
      <protection hidden="1"/>
    </xf>
    <xf numFmtId="0" fontId="15" fillId="7" borderId="29" xfId="0" applyFont="1" applyFill="1" applyBorder="1" applyAlignment="1" applyProtection="1">
      <alignment horizontal="center" vertical="center" wrapText="1"/>
      <protection hidden="1"/>
    </xf>
    <xf numFmtId="0" fontId="15" fillId="7" borderId="46" xfId="0" applyFont="1" applyFill="1" applyBorder="1" applyAlignment="1" applyProtection="1">
      <alignment horizontal="center" vertical="center" wrapText="1"/>
      <protection hidden="1"/>
    </xf>
    <xf numFmtId="0" fontId="15" fillId="0" borderId="0" xfId="0" applyFont="1" applyAlignment="1" applyProtection="1">
      <alignment horizontal="left"/>
      <protection hidden="1"/>
    </xf>
    <xf numFmtId="0" fontId="15" fillId="4" borderId="32" xfId="0" applyFont="1" applyFill="1" applyBorder="1" applyAlignment="1" applyProtection="1">
      <alignment horizontal="center" vertical="justify"/>
      <protection hidden="1"/>
    </xf>
    <xf numFmtId="0" fontId="15" fillId="4" borderId="51" xfId="0" applyFont="1" applyFill="1" applyBorder="1" applyAlignment="1" applyProtection="1">
      <alignment horizontal="center" vertical="justify"/>
      <protection hidden="1"/>
    </xf>
    <xf numFmtId="0" fontId="15" fillId="5" borderId="45" xfId="0" applyFont="1" applyFill="1" applyBorder="1" applyAlignment="1">
      <alignment horizontal="center" vertical="justify"/>
    </xf>
    <xf numFmtId="0" fontId="15" fillId="5" borderId="29" xfId="0" applyFont="1" applyFill="1" applyBorder="1" applyAlignment="1">
      <alignment horizontal="center" vertical="justify"/>
    </xf>
    <xf numFmtId="0" fontId="15" fillId="7" borderId="29" xfId="0" applyFont="1" applyFill="1" applyBorder="1" applyAlignment="1" applyProtection="1">
      <alignment horizontal="center" vertical="center"/>
      <protection hidden="1"/>
    </xf>
    <xf numFmtId="0" fontId="15" fillId="7" borderId="29" xfId="0" applyFont="1" applyFill="1" applyBorder="1" applyAlignment="1">
      <alignment horizontal="center" vertical="center" wrapText="1"/>
    </xf>
    <xf numFmtId="0" fontId="15" fillId="7" borderId="29" xfId="0" applyFont="1" applyFill="1" applyBorder="1" applyAlignment="1" applyProtection="1">
      <alignment horizontal="center" vertical="center" textRotation="90"/>
      <protection hidden="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PRESUPUESTO%202019/Presupuesto%20primer%20Extraordinario%202019/Matriz-Program&#225;tica%20II%20presupuestro%20extraordinario%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MARCO GENERAL PLAZAS"/>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ow r="5">
          <cell r="D5" t="str">
            <v>Municipalidad de Orotina</v>
          </cell>
        </row>
        <row r="7">
          <cell r="D7">
            <v>2019</v>
          </cell>
        </row>
      </sheetData>
      <sheetData sheetId="1"/>
      <sheetData sheetId="2">
        <row r="1">
          <cell r="A1" t="str">
            <v>PLAN OPERATIVO ANUAL</v>
          </cell>
        </row>
        <row r="2">
          <cell r="A2" t="str">
            <v>Municipalidad de Orotina</v>
          </cell>
        </row>
        <row r="3">
          <cell r="A3">
            <v>2019</v>
          </cell>
        </row>
      </sheetData>
      <sheetData sheetId="3">
        <row r="5">
          <cell r="C5">
            <v>0</v>
          </cell>
          <cell r="D5">
            <v>4</v>
          </cell>
          <cell r="F5">
            <v>0</v>
          </cell>
          <cell r="G5">
            <v>4</v>
          </cell>
        </row>
        <row r="8">
          <cell r="B8">
            <v>8</v>
          </cell>
        </row>
        <row r="9">
          <cell r="B9">
            <v>4</v>
          </cell>
        </row>
        <row r="10">
          <cell r="B10">
            <v>4</v>
          </cell>
        </row>
      </sheetData>
      <sheetData sheetId="4">
        <row r="1">
          <cell r="A1" t="str">
            <v>PLAN OPERATIVO ANUAL</v>
          </cell>
        </row>
      </sheetData>
      <sheetData sheetId="5">
        <row r="5">
          <cell r="C5">
            <v>0</v>
          </cell>
          <cell r="D5">
            <v>2</v>
          </cell>
          <cell r="F5">
            <v>0</v>
          </cell>
          <cell r="G5">
            <v>2</v>
          </cell>
        </row>
        <row r="8">
          <cell r="B8">
            <v>4</v>
          </cell>
        </row>
        <row r="9">
          <cell r="B9">
            <v>2</v>
          </cell>
        </row>
        <row r="10">
          <cell r="B10">
            <v>2</v>
          </cell>
        </row>
      </sheetData>
      <sheetData sheetId="6"/>
      <sheetData sheetId="7">
        <row r="5">
          <cell r="C5">
            <v>1</v>
          </cell>
          <cell r="D5">
            <v>19</v>
          </cell>
          <cell r="F5">
            <v>0</v>
          </cell>
          <cell r="G5">
            <v>1</v>
          </cell>
        </row>
        <row r="8">
          <cell r="B8">
            <v>21</v>
          </cell>
        </row>
        <row r="9">
          <cell r="B9">
            <v>20</v>
          </cell>
        </row>
        <row r="10">
          <cell r="B10">
            <v>1</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B38E4-72ED-401B-99AD-3EE82B8C987A}">
  <dimension ref="A1:L76"/>
  <sheetViews>
    <sheetView topLeftCell="A37" workbookViewId="0">
      <selection activeCell="E71" sqref="E71"/>
    </sheetView>
  </sheetViews>
  <sheetFormatPr baseColWidth="10" defaultColWidth="11.42578125" defaultRowHeight="11.25" x14ac:dyDescent="0.2"/>
  <cols>
    <col min="1" max="1" width="2.140625" style="5" customWidth="1"/>
    <col min="2" max="2" width="17.140625" style="5" customWidth="1"/>
    <col min="3" max="3" width="6.42578125" style="5" customWidth="1"/>
    <col min="4" max="4" width="3" style="5" bestFit="1" customWidth="1"/>
    <col min="5" max="5" width="46.5703125" style="5" customWidth="1"/>
    <col min="6" max="6" width="15.7109375" style="5" customWidth="1"/>
    <col min="7" max="256" width="11.42578125" style="5"/>
    <col min="257" max="257" width="17.140625" style="5" customWidth="1"/>
    <col min="258" max="258" width="16.140625" style="5" customWidth="1"/>
    <col min="259" max="259" width="3" style="5" bestFit="1" customWidth="1"/>
    <col min="260" max="260" width="36.7109375" style="5" customWidth="1"/>
    <col min="261" max="261" width="42.5703125" style="5" customWidth="1"/>
    <col min="262" max="262" width="15.7109375" style="5" customWidth="1"/>
    <col min="263" max="512" width="11.42578125" style="5"/>
    <col min="513" max="513" width="17.140625" style="5" customWidth="1"/>
    <col min="514" max="514" width="16.140625" style="5" customWidth="1"/>
    <col min="515" max="515" width="3" style="5" bestFit="1" customWidth="1"/>
    <col min="516" max="516" width="36.7109375" style="5" customWidth="1"/>
    <col min="517" max="517" width="42.5703125" style="5" customWidth="1"/>
    <col min="518" max="518" width="15.7109375" style="5" customWidth="1"/>
    <col min="519" max="768" width="11.42578125" style="5"/>
    <col min="769" max="769" width="17.140625" style="5" customWidth="1"/>
    <col min="770" max="770" width="16.140625" style="5" customWidth="1"/>
    <col min="771" max="771" width="3" style="5" bestFit="1" customWidth="1"/>
    <col min="772" max="772" width="36.7109375" style="5" customWidth="1"/>
    <col min="773" max="773" width="42.5703125" style="5" customWidth="1"/>
    <col min="774" max="774" width="15.7109375" style="5" customWidth="1"/>
    <col min="775" max="1024" width="11.42578125" style="5"/>
    <col min="1025" max="1025" width="17.140625" style="5" customWidth="1"/>
    <col min="1026" max="1026" width="16.140625" style="5" customWidth="1"/>
    <col min="1027" max="1027" width="3" style="5" bestFit="1" customWidth="1"/>
    <col min="1028" max="1028" width="36.7109375" style="5" customWidth="1"/>
    <col min="1029" max="1029" width="42.5703125" style="5" customWidth="1"/>
    <col min="1030" max="1030" width="15.7109375" style="5" customWidth="1"/>
    <col min="1031" max="1280" width="11.42578125" style="5"/>
    <col min="1281" max="1281" width="17.140625" style="5" customWidth="1"/>
    <col min="1282" max="1282" width="16.140625" style="5" customWidth="1"/>
    <col min="1283" max="1283" width="3" style="5" bestFit="1" customWidth="1"/>
    <col min="1284" max="1284" width="36.7109375" style="5" customWidth="1"/>
    <col min="1285" max="1285" width="42.5703125" style="5" customWidth="1"/>
    <col min="1286" max="1286" width="15.7109375" style="5" customWidth="1"/>
    <col min="1287" max="1536" width="11.42578125" style="5"/>
    <col min="1537" max="1537" width="17.140625" style="5" customWidth="1"/>
    <col min="1538" max="1538" width="16.140625" style="5" customWidth="1"/>
    <col min="1539" max="1539" width="3" style="5" bestFit="1" customWidth="1"/>
    <col min="1540" max="1540" width="36.7109375" style="5" customWidth="1"/>
    <col min="1541" max="1541" width="42.5703125" style="5" customWidth="1"/>
    <col min="1542" max="1542" width="15.7109375" style="5" customWidth="1"/>
    <col min="1543" max="1792" width="11.42578125" style="5"/>
    <col min="1793" max="1793" width="17.140625" style="5" customWidth="1"/>
    <col min="1794" max="1794" width="16.140625" style="5" customWidth="1"/>
    <col min="1795" max="1795" width="3" style="5" bestFit="1" customWidth="1"/>
    <col min="1796" max="1796" width="36.7109375" style="5" customWidth="1"/>
    <col min="1797" max="1797" width="42.5703125" style="5" customWidth="1"/>
    <col min="1798" max="1798" width="15.7109375" style="5" customWidth="1"/>
    <col min="1799" max="2048" width="11.42578125" style="5"/>
    <col min="2049" max="2049" width="17.140625" style="5" customWidth="1"/>
    <col min="2050" max="2050" width="16.140625" style="5" customWidth="1"/>
    <col min="2051" max="2051" width="3" style="5" bestFit="1" customWidth="1"/>
    <col min="2052" max="2052" width="36.7109375" style="5" customWidth="1"/>
    <col min="2053" max="2053" width="42.5703125" style="5" customWidth="1"/>
    <col min="2054" max="2054" width="15.7109375" style="5" customWidth="1"/>
    <col min="2055" max="2304" width="11.42578125" style="5"/>
    <col min="2305" max="2305" width="17.140625" style="5" customWidth="1"/>
    <col min="2306" max="2306" width="16.140625" style="5" customWidth="1"/>
    <col min="2307" max="2307" width="3" style="5" bestFit="1" customWidth="1"/>
    <col min="2308" max="2308" width="36.7109375" style="5" customWidth="1"/>
    <col min="2309" max="2309" width="42.5703125" style="5" customWidth="1"/>
    <col min="2310" max="2310" width="15.7109375" style="5" customWidth="1"/>
    <col min="2311" max="2560" width="11.42578125" style="5"/>
    <col min="2561" max="2561" width="17.140625" style="5" customWidth="1"/>
    <col min="2562" max="2562" width="16.140625" style="5" customWidth="1"/>
    <col min="2563" max="2563" width="3" style="5" bestFit="1" customWidth="1"/>
    <col min="2564" max="2564" width="36.7109375" style="5" customWidth="1"/>
    <col min="2565" max="2565" width="42.5703125" style="5" customWidth="1"/>
    <col min="2566" max="2566" width="15.7109375" style="5" customWidth="1"/>
    <col min="2567" max="2816" width="11.42578125" style="5"/>
    <col min="2817" max="2817" width="17.140625" style="5" customWidth="1"/>
    <col min="2818" max="2818" width="16.140625" style="5" customWidth="1"/>
    <col min="2819" max="2819" width="3" style="5" bestFit="1" customWidth="1"/>
    <col min="2820" max="2820" width="36.7109375" style="5" customWidth="1"/>
    <col min="2821" max="2821" width="42.5703125" style="5" customWidth="1"/>
    <col min="2822" max="2822" width="15.7109375" style="5" customWidth="1"/>
    <col min="2823" max="3072" width="11.42578125" style="5"/>
    <col min="3073" max="3073" width="17.140625" style="5" customWidth="1"/>
    <col min="3074" max="3074" width="16.140625" style="5" customWidth="1"/>
    <col min="3075" max="3075" width="3" style="5" bestFit="1" customWidth="1"/>
    <col min="3076" max="3076" width="36.7109375" style="5" customWidth="1"/>
    <col min="3077" max="3077" width="42.5703125" style="5" customWidth="1"/>
    <col min="3078" max="3078" width="15.7109375" style="5" customWidth="1"/>
    <col min="3079" max="3328" width="11.42578125" style="5"/>
    <col min="3329" max="3329" width="17.140625" style="5" customWidth="1"/>
    <col min="3330" max="3330" width="16.140625" style="5" customWidth="1"/>
    <col min="3331" max="3331" width="3" style="5" bestFit="1" customWidth="1"/>
    <col min="3332" max="3332" width="36.7109375" style="5" customWidth="1"/>
    <col min="3333" max="3333" width="42.5703125" style="5" customWidth="1"/>
    <col min="3334" max="3334" width="15.7109375" style="5" customWidth="1"/>
    <col min="3335" max="3584" width="11.42578125" style="5"/>
    <col min="3585" max="3585" width="17.140625" style="5" customWidth="1"/>
    <col min="3586" max="3586" width="16.140625" style="5" customWidth="1"/>
    <col min="3587" max="3587" width="3" style="5" bestFit="1" customWidth="1"/>
    <col min="3588" max="3588" width="36.7109375" style="5" customWidth="1"/>
    <col min="3589" max="3589" width="42.5703125" style="5" customWidth="1"/>
    <col min="3590" max="3590" width="15.7109375" style="5" customWidth="1"/>
    <col min="3591" max="3840" width="11.42578125" style="5"/>
    <col min="3841" max="3841" width="17.140625" style="5" customWidth="1"/>
    <col min="3842" max="3842" width="16.140625" style="5" customWidth="1"/>
    <col min="3843" max="3843" width="3" style="5" bestFit="1" customWidth="1"/>
    <col min="3844" max="3844" width="36.7109375" style="5" customWidth="1"/>
    <col min="3845" max="3845" width="42.5703125" style="5" customWidth="1"/>
    <col min="3846" max="3846" width="15.7109375" style="5" customWidth="1"/>
    <col min="3847" max="4096" width="11.42578125" style="5"/>
    <col min="4097" max="4097" width="17.140625" style="5" customWidth="1"/>
    <col min="4098" max="4098" width="16.140625" style="5" customWidth="1"/>
    <col min="4099" max="4099" width="3" style="5" bestFit="1" customWidth="1"/>
    <col min="4100" max="4100" width="36.7109375" style="5" customWidth="1"/>
    <col min="4101" max="4101" width="42.5703125" style="5" customWidth="1"/>
    <col min="4102" max="4102" width="15.7109375" style="5" customWidth="1"/>
    <col min="4103" max="4352" width="11.42578125" style="5"/>
    <col min="4353" max="4353" width="17.140625" style="5" customWidth="1"/>
    <col min="4354" max="4354" width="16.140625" style="5" customWidth="1"/>
    <col min="4355" max="4355" width="3" style="5" bestFit="1" customWidth="1"/>
    <col min="4356" max="4356" width="36.7109375" style="5" customWidth="1"/>
    <col min="4357" max="4357" width="42.5703125" style="5" customWidth="1"/>
    <col min="4358" max="4358" width="15.7109375" style="5" customWidth="1"/>
    <col min="4359" max="4608" width="11.42578125" style="5"/>
    <col min="4609" max="4609" width="17.140625" style="5" customWidth="1"/>
    <col min="4610" max="4610" width="16.140625" style="5" customWidth="1"/>
    <col min="4611" max="4611" width="3" style="5" bestFit="1" customWidth="1"/>
    <col min="4612" max="4612" width="36.7109375" style="5" customWidth="1"/>
    <col min="4613" max="4613" width="42.5703125" style="5" customWidth="1"/>
    <col min="4614" max="4614" width="15.7109375" style="5" customWidth="1"/>
    <col min="4615" max="4864" width="11.42578125" style="5"/>
    <col min="4865" max="4865" width="17.140625" style="5" customWidth="1"/>
    <col min="4866" max="4866" width="16.140625" style="5" customWidth="1"/>
    <col min="4867" max="4867" width="3" style="5" bestFit="1" customWidth="1"/>
    <col min="4868" max="4868" width="36.7109375" style="5" customWidth="1"/>
    <col min="4869" max="4869" width="42.5703125" style="5" customWidth="1"/>
    <col min="4870" max="4870" width="15.7109375" style="5" customWidth="1"/>
    <col min="4871" max="5120" width="11.42578125" style="5"/>
    <col min="5121" max="5121" width="17.140625" style="5" customWidth="1"/>
    <col min="5122" max="5122" width="16.140625" style="5" customWidth="1"/>
    <col min="5123" max="5123" width="3" style="5" bestFit="1" customWidth="1"/>
    <col min="5124" max="5124" width="36.7109375" style="5" customWidth="1"/>
    <col min="5125" max="5125" width="42.5703125" style="5" customWidth="1"/>
    <col min="5126" max="5126" width="15.7109375" style="5" customWidth="1"/>
    <col min="5127" max="5376" width="11.42578125" style="5"/>
    <col min="5377" max="5377" width="17.140625" style="5" customWidth="1"/>
    <col min="5378" max="5378" width="16.140625" style="5" customWidth="1"/>
    <col min="5379" max="5379" width="3" style="5" bestFit="1" customWidth="1"/>
    <col min="5380" max="5380" width="36.7109375" style="5" customWidth="1"/>
    <col min="5381" max="5381" width="42.5703125" style="5" customWidth="1"/>
    <col min="5382" max="5382" width="15.7109375" style="5" customWidth="1"/>
    <col min="5383" max="5632" width="11.42578125" style="5"/>
    <col min="5633" max="5633" width="17.140625" style="5" customWidth="1"/>
    <col min="5634" max="5634" width="16.140625" style="5" customWidth="1"/>
    <col min="5635" max="5635" width="3" style="5" bestFit="1" customWidth="1"/>
    <col min="5636" max="5636" width="36.7109375" style="5" customWidth="1"/>
    <col min="5637" max="5637" width="42.5703125" style="5" customWidth="1"/>
    <col min="5638" max="5638" width="15.7109375" style="5" customWidth="1"/>
    <col min="5639" max="5888" width="11.42578125" style="5"/>
    <col min="5889" max="5889" width="17.140625" style="5" customWidth="1"/>
    <col min="5890" max="5890" width="16.140625" style="5" customWidth="1"/>
    <col min="5891" max="5891" width="3" style="5" bestFit="1" customWidth="1"/>
    <col min="5892" max="5892" width="36.7109375" style="5" customWidth="1"/>
    <col min="5893" max="5893" width="42.5703125" style="5" customWidth="1"/>
    <col min="5894" max="5894" width="15.7109375" style="5" customWidth="1"/>
    <col min="5895" max="6144" width="11.42578125" style="5"/>
    <col min="6145" max="6145" width="17.140625" style="5" customWidth="1"/>
    <col min="6146" max="6146" width="16.140625" style="5" customWidth="1"/>
    <col min="6147" max="6147" width="3" style="5" bestFit="1" customWidth="1"/>
    <col min="6148" max="6148" width="36.7109375" style="5" customWidth="1"/>
    <col min="6149" max="6149" width="42.5703125" style="5" customWidth="1"/>
    <col min="6150" max="6150" width="15.7109375" style="5" customWidth="1"/>
    <col min="6151" max="6400" width="11.42578125" style="5"/>
    <col min="6401" max="6401" width="17.140625" style="5" customWidth="1"/>
    <col min="6402" max="6402" width="16.140625" style="5" customWidth="1"/>
    <col min="6403" max="6403" width="3" style="5" bestFit="1" customWidth="1"/>
    <col min="6404" max="6404" width="36.7109375" style="5" customWidth="1"/>
    <col min="6405" max="6405" width="42.5703125" style="5" customWidth="1"/>
    <col min="6406" max="6406" width="15.7109375" style="5" customWidth="1"/>
    <col min="6407" max="6656" width="11.42578125" style="5"/>
    <col min="6657" max="6657" width="17.140625" style="5" customWidth="1"/>
    <col min="6658" max="6658" width="16.140625" style="5" customWidth="1"/>
    <col min="6659" max="6659" width="3" style="5" bestFit="1" customWidth="1"/>
    <col min="6660" max="6660" width="36.7109375" style="5" customWidth="1"/>
    <col min="6661" max="6661" width="42.5703125" style="5" customWidth="1"/>
    <col min="6662" max="6662" width="15.7109375" style="5" customWidth="1"/>
    <col min="6663" max="6912" width="11.42578125" style="5"/>
    <col min="6913" max="6913" width="17.140625" style="5" customWidth="1"/>
    <col min="6914" max="6914" width="16.140625" style="5" customWidth="1"/>
    <col min="6915" max="6915" width="3" style="5" bestFit="1" customWidth="1"/>
    <col min="6916" max="6916" width="36.7109375" style="5" customWidth="1"/>
    <col min="6917" max="6917" width="42.5703125" style="5" customWidth="1"/>
    <col min="6918" max="6918" width="15.7109375" style="5" customWidth="1"/>
    <col min="6919" max="7168" width="11.42578125" style="5"/>
    <col min="7169" max="7169" width="17.140625" style="5" customWidth="1"/>
    <col min="7170" max="7170" width="16.140625" style="5" customWidth="1"/>
    <col min="7171" max="7171" width="3" style="5" bestFit="1" customWidth="1"/>
    <col min="7172" max="7172" width="36.7109375" style="5" customWidth="1"/>
    <col min="7173" max="7173" width="42.5703125" style="5" customWidth="1"/>
    <col min="7174" max="7174" width="15.7109375" style="5" customWidth="1"/>
    <col min="7175" max="7424" width="11.42578125" style="5"/>
    <col min="7425" max="7425" width="17.140625" style="5" customWidth="1"/>
    <col min="7426" max="7426" width="16.140625" style="5" customWidth="1"/>
    <col min="7427" max="7427" width="3" style="5" bestFit="1" customWidth="1"/>
    <col min="7428" max="7428" width="36.7109375" style="5" customWidth="1"/>
    <col min="7429" max="7429" width="42.5703125" style="5" customWidth="1"/>
    <col min="7430" max="7430" width="15.7109375" style="5" customWidth="1"/>
    <col min="7431" max="7680" width="11.42578125" style="5"/>
    <col min="7681" max="7681" width="17.140625" style="5" customWidth="1"/>
    <col min="7682" max="7682" width="16.140625" style="5" customWidth="1"/>
    <col min="7683" max="7683" width="3" style="5" bestFit="1" customWidth="1"/>
    <col min="7684" max="7684" width="36.7109375" style="5" customWidth="1"/>
    <col min="7685" max="7685" width="42.5703125" style="5" customWidth="1"/>
    <col min="7686" max="7686" width="15.7109375" style="5" customWidth="1"/>
    <col min="7687" max="7936" width="11.42578125" style="5"/>
    <col min="7937" max="7937" width="17.140625" style="5" customWidth="1"/>
    <col min="7938" max="7938" width="16.140625" style="5" customWidth="1"/>
    <col min="7939" max="7939" width="3" style="5" bestFit="1" customWidth="1"/>
    <col min="7940" max="7940" width="36.7109375" style="5" customWidth="1"/>
    <col min="7941" max="7941" width="42.5703125" style="5" customWidth="1"/>
    <col min="7942" max="7942" width="15.7109375" style="5" customWidth="1"/>
    <col min="7943" max="8192" width="11.42578125" style="5"/>
    <col min="8193" max="8193" width="17.140625" style="5" customWidth="1"/>
    <col min="8194" max="8194" width="16.140625" style="5" customWidth="1"/>
    <col min="8195" max="8195" width="3" style="5" bestFit="1" customWidth="1"/>
    <col min="8196" max="8196" width="36.7109375" style="5" customWidth="1"/>
    <col min="8197" max="8197" width="42.5703125" style="5" customWidth="1"/>
    <col min="8198" max="8198" width="15.7109375" style="5" customWidth="1"/>
    <col min="8199" max="8448" width="11.42578125" style="5"/>
    <col min="8449" max="8449" width="17.140625" style="5" customWidth="1"/>
    <col min="8450" max="8450" width="16.140625" style="5" customWidth="1"/>
    <col min="8451" max="8451" width="3" style="5" bestFit="1" customWidth="1"/>
    <col min="8452" max="8452" width="36.7109375" style="5" customWidth="1"/>
    <col min="8453" max="8453" width="42.5703125" style="5" customWidth="1"/>
    <col min="8454" max="8454" width="15.7109375" style="5" customWidth="1"/>
    <col min="8455" max="8704" width="11.42578125" style="5"/>
    <col min="8705" max="8705" width="17.140625" style="5" customWidth="1"/>
    <col min="8706" max="8706" width="16.140625" style="5" customWidth="1"/>
    <col min="8707" max="8707" width="3" style="5" bestFit="1" customWidth="1"/>
    <col min="8708" max="8708" width="36.7109375" style="5" customWidth="1"/>
    <col min="8709" max="8709" width="42.5703125" style="5" customWidth="1"/>
    <col min="8710" max="8710" width="15.7109375" style="5" customWidth="1"/>
    <col min="8711" max="8960" width="11.42578125" style="5"/>
    <col min="8961" max="8961" width="17.140625" style="5" customWidth="1"/>
    <col min="8962" max="8962" width="16.140625" style="5" customWidth="1"/>
    <col min="8963" max="8963" width="3" style="5" bestFit="1" customWidth="1"/>
    <col min="8964" max="8964" width="36.7109375" style="5" customWidth="1"/>
    <col min="8965" max="8965" width="42.5703125" style="5" customWidth="1"/>
    <col min="8966" max="8966" width="15.7109375" style="5" customWidth="1"/>
    <col min="8967" max="9216" width="11.42578125" style="5"/>
    <col min="9217" max="9217" width="17.140625" style="5" customWidth="1"/>
    <col min="9218" max="9218" width="16.140625" style="5" customWidth="1"/>
    <col min="9219" max="9219" width="3" style="5" bestFit="1" customWidth="1"/>
    <col min="9220" max="9220" width="36.7109375" style="5" customWidth="1"/>
    <col min="9221" max="9221" width="42.5703125" style="5" customWidth="1"/>
    <col min="9222" max="9222" width="15.7109375" style="5" customWidth="1"/>
    <col min="9223" max="9472" width="11.42578125" style="5"/>
    <col min="9473" max="9473" width="17.140625" style="5" customWidth="1"/>
    <col min="9474" max="9474" width="16.140625" style="5" customWidth="1"/>
    <col min="9475" max="9475" width="3" style="5" bestFit="1" customWidth="1"/>
    <col min="9476" max="9476" width="36.7109375" style="5" customWidth="1"/>
    <col min="9477" max="9477" width="42.5703125" style="5" customWidth="1"/>
    <col min="9478" max="9478" width="15.7109375" style="5" customWidth="1"/>
    <col min="9479" max="9728" width="11.42578125" style="5"/>
    <col min="9729" max="9729" width="17.140625" style="5" customWidth="1"/>
    <col min="9730" max="9730" width="16.140625" style="5" customWidth="1"/>
    <col min="9731" max="9731" width="3" style="5" bestFit="1" customWidth="1"/>
    <col min="9732" max="9732" width="36.7109375" style="5" customWidth="1"/>
    <col min="9733" max="9733" width="42.5703125" style="5" customWidth="1"/>
    <col min="9734" max="9734" width="15.7109375" style="5" customWidth="1"/>
    <col min="9735" max="9984" width="11.42578125" style="5"/>
    <col min="9985" max="9985" width="17.140625" style="5" customWidth="1"/>
    <col min="9986" max="9986" width="16.140625" style="5" customWidth="1"/>
    <col min="9987" max="9987" width="3" style="5" bestFit="1" customWidth="1"/>
    <col min="9988" max="9988" width="36.7109375" style="5" customWidth="1"/>
    <col min="9989" max="9989" width="42.5703125" style="5" customWidth="1"/>
    <col min="9990" max="9990" width="15.7109375" style="5" customWidth="1"/>
    <col min="9991" max="10240" width="11.42578125" style="5"/>
    <col min="10241" max="10241" width="17.140625" style="5" customWidth="1"/>
    <col min="10242" max="10242" width="16.140625" style="5" customWidth="1"/>
    <col min="10243" max="10243" width="3" style="5" bestFit="1" customWidth="1"/>
    <col min="10244" max="10244" width="36.7109375" style="5" customWidth="1"/>
    <col min="10245" max="10245" width="42.5703125" style="5" customWidth="1"/>
    <col min="10246" max="10246" width="15.7109375" style="5" customWidth="1"/>
    <col min="10247" max="10496" width="11.42578125" style="5"/>
    <col min="10497" max="10497" width="17.140625" style="5" customWidth="1"/>
    <col min="10498" max="10498" width="16.140625" style="5" customWidth="1"/>
    <col min="10499" max="10499" width="3" style="5" bestFit="1" customWidth="1"/>
    <col min="10500" max="10500" width="36.7109375" style="5" customWidth="1"/>
    <col min="10501" max="10501" width="42.5703125" style="5" customWidth="1"/>
    <col min="10502" max="10502" width="15.7109375" style="5" customWidth="1"/>
    <col min="10503" max="10752" width="11.42578125" style="5"/>
    <col min="10753" max="10753" width="17.140625" style="5" customWidth="1"/>
    <col min="10754" max="10754" width="16.140625" style="5" customWidth="1"/>
    <col min="10755" max="10755" width="3" style="5" bestFit="1" customWidth="1"/>
    <col min="10756" max="10756" width="36.7109375" style="5" customWidth="1"/>
    <col min="10757" max="10757" width="42.5703125" style="5" customWidth="1"/>
    <col min="10758" max="10758" width="15.7109375" style="5" customWidth="1"/>
    <col min="10759" max="11008" width="11.42578125" style="5"/>
    <col min="11009" max="11009" width="17.140625" style="5" customWidth="1"/>
    <col min="11010" max="11010" width="16.140625" style="5" customWidth="1"/>
    <col min="11011" max="11011" width="3" style="5" bestFit="1" customWidth="1"/>
    <col min="11012" max="11012" width="36.7109375" style="5" customWidth="1"/>
    <col min="11013" max="11013" width="42.5703125" style="5" customWidth="1"/>
    <col min="11014" max="11014" width="15.7109375" style="5" customWidth="1"/>
    <col min="11015" max="11264" width="11.42578125" style="5"/>
    <col min="11265" max="11265" width="17.140625" style="5" customWidth="1"/>
    <col min="11266" max="11266" width="16.140625" style="5" customWidth="1"/>
    <col min="11267" max="11267" width="3" style="5" bestFit="1" customWidth="1"/>
    <col min="11268" max="11268" width="36.7109375" style="5" customWidth="1"/>
    <col min="11269" max="11269" width="42.5703125" style="5" customWidth="1"/>
    <col min="11270" max="11270" width="15.7109375" style="5" customWidth="1"/>
    <col min="11271" max="11520" width="11.42578125" style="5"/>
    <col min="11521" max="11521" width="17.140625" style="5" customWidth="1"/>
    <col min="11522" max="11522" width="16.140625" style="5" customWidth="1"/>
    <col min="11523" max="11523" width="3" style="5" bestFit="1" customWidth="1"/>
    <col min="11524" max="11524" width="36.7109375" style="5" customWidth="1"/>
    <col min="11525" max="11525" width="42.5703125" style="5" customWidth="1"/>
    <col min="11526" max="11526" width="15.7109375" style="5" customWidth="1"/>
    <col min="11527" max="11776" width="11.42578125" style="5"/>
    <col min="11777" max="11777" width="17.140625" style="5" customWidth="1"/>
    <col min="11778" max="11778" width="16.140625" style="5" customWidth="1"/>
    <col min="11779" max="11779" width="3" style="5" bestFit="1" customWidth="1"/>
    <col min="11780" max="11780" width="36.7109375" style="5" customWidth="1"/>
    <col min="11781" max="11781" width="42.5703125" style="5" customWidth="1"/>
    <col min="11782" max="11782" width="15.7109375" style="5" customWidth="1"/>
    <col min="11783" max="12032" width="11.42578125" style="5"/>
    <col min="12033" max="12033" width="17.140625" style="5" customWidth="1"/>
    <col min="12034" max="12034" width="16.140625" style="5" customWidth="1"/>
    <col min="12035" max="12035" width="3" style="5" bestFit="1" customWidth="1"/>
    <col min="12036" max="12036" width="36.7109375" style="5" customWidth="1"/>
    <col min="12037" max="12037" width="42.5703125" style="5" customWidth="1"/>
    <col min="12038" max="12038" width="15.7109375" style="5" customWidth="1"/>
    <col min="12039" max="12288" width="11.42578125" style="5"/>
    <col min="12289" max="12289" width="17.140625" style="5" customWidth="1"/>
    <col min="12290" max="12290" width="16.140625" style="5" customWidth="1"/>
    <col min="12291" max="12291" width="3" style="5" bestFit="1" customWidth="1"/>
    <col min="12292" max="12292" width="36.7109375" style="5" customWidth="1"/>
    <col min="12293" max="12293" width="42.5703125" style="5" customWidth="1"/>
    <col min="12294" max="12294" width="15.7109375" style="5" customWidth="1"/>
    <col min="12295" max="12544" width="11.42578125" style="5"/>
    <col min="12545" max="12545" width="17.140625" style="5" customWidth="1"/>
    <col min="12546" max="12546" width="16.140625" style="5" customWidth="1"/>
    <col min="12547" max="12547" width="3" style="5" bestFit="1" customWidth="1"/>
    <col min="12548" max="12548" width="36.7109375" style="5" customWidth="1"/>
    <col min="12549" max="12549" width="42.5703125" style="5" customWidth="1"/>
    <col min="12550" max="12550" width="15.7109375" style="5" customWidth="1"/>
    <col min="12551" max="12800" width="11.42578125" style="5"/>
    <col min="12801" max="12801" width="17.140625" style="5" customWidth="1"/>
    <col min="12802" max="12802" width="16.140625" style="5" customWidth="1"/>
    <col min="12803" max="12803" width="3" style="5" bestFit="1" customWidth="1"/>
    <col min="12804" max="12804" width="36.7109375" style="5" customWidth="1"/>
    <col min="12805" max="12805" width="42.5703125" style="5" customWidth="1"/>
    <col min="12806" max="12806" width="15.7109375" style="5" customWidth="1"/>
    <col min="12807" max="13056" width="11.42578125" style="5"/>
    <col min="13057" max="13057" width="17.140625" style="5" customWidth="1"/>
    <col min="13058" max="13058" width="16.140625" style="5" customWidth="1"/>
    <col min="13059" max="13059" width="3" style="5" bestFit="1" customWidth="1"/>
    <col min="13060" max="13060" width="36.7109375" style="5" customWidth="1"/>
    <col min="13061" max="13061" width="42.5703125" style="5" customWidth="1"/>
    <col min="13062" max="13062" width="15.7109375" style="5" customWidth="1"/>
    <col min="13063" max="13312" width="11.42578125" style="5"/>
    <col min="13313" max="13313" width="17.140625" style="5" customWidth="1"/>
    <col min="13314" max="13314" width="16.140625" style="5" customWidth="1"/>
    <col min="13315" max="13315" width="3" style="5" bestFit="1" customWidth="1"/>
    <col min="13316" max="13316" width="36.7109375" style="5" customWidth="1"/>
    <col min="13317" max="13317" width="42.5703125" style="5" customWidth="1"/>
    <col min="13318" max="13318" width="15.7109375" style="5" customWidth="1"/>
    <col min="13319" max="13568" width="11.42578125" style="5"/>
    <col min="13569" max="13569" width="17.140625" style="5" customWidth="1"/>
    <col min="13570" max="13570" width="16.140625" style="5" customWidth="1"/>
    <col min="13571" max="13571" width="3" style="5" bestFit="1" customWidth="1"/>
    <col min="13572" max="13572" width="36.7109375" style="5" customWidth="1"/>
    <col min="13573" max="13573" width="42.5703125" style="5" customWidth="1"/>
    <col min="13574" max="13574" width="15.7109375" style="5" customWidth="1"/>
    <col min="13575" max="13824" width="11.42578125" style="5"/>
    <col min="13825" max="13825" width="17.140625" style="5" customWidth="1"/>
    <col min="13826" max="13826" width="16.140625" style="5" customWidth="1"/>
    <col min="13827" max="13827" width="3" style="5" bestFit="1" customWidth="1"/>
    <col min="13828" max="13828" width="36.7109375" style="5" customWidth="1"/>
    <col min="13829" max="13829" width="42.5703125" style="5" customWidth="1"/>
    <col min="13830" max="13830" width="15.7109375" style="5" customWidth="1"/>
    <col min="13831" max="14080" width="11.42578125" style="5"/>
    <col min="14081" max="14081" width="17.140625" style="5" customWidth="1"/>
    <col min="14082" max="14082" width="16.140625" style="5" customWidth="1"/>
    <col min="14083" max="14083" width="3" style="5" bestFit="1" customWidth="1"/>
    <col min="14084" max="14084" width="36.7109375" style="5" customWidth="1"/>
    <col min="14085" max="14085" width="42.5703125" style="5" customWidth="1"/>
    <col min="14086" max="14086" width="15.7109375" style="5" customWidth="1"/>
    <col min="14087" max="14336" width="11.42578125" style="5"/>
    <col min="14337" max="14337" width="17.140625" style="5" customWidth="1"/>
    <col min="14338" max="14338" width="16.140625" style="5" customWidth="1"/>
    <col min="14339" max="14339" width="3" style="5" bestFit="1" customWidth="1"/>
    <col min="14340" max="14340" width="36.7109375" style="5" customWidth="1"/>
    <col min="14341" max="14341" width="42.5703125" style="5" customWidth="1"/>
    <col min="14342" max="14342" width="15.7109375" style="5" customWidth="1"/>
    <col min="14343" max="14592" width="11.42578125" style="5"/>
    <col min="14593" max="14593" width="17.140625" style="5" customWidth="1"/>
    <col min="14594" max="14594" width="16.140625" style="5" customWidth="1"/>
    <col min="14595" max="14595" width="3" style="5" bestFit="1" customWidth="1"/>
    <col min="14596" max="14596" width="36.7109375" style="5" customWidth="1"/>
    <col min="14597" max="14597" width="42.5703125" style="5" customWidth="1"/>
    <col min="14598" max="14598" width="15.7109375" style="5" customWidth="1"/>
    <col min="14599" max="14848" width="11.42578125" style="5"/>
    <col min="14849" max="14849" width="17.140625" style="5" customWidth="1"/>
    <col min="14850" max="14850" width="16.140625" style="5" customWidth="1"/>
    <col min="14851" max="14851" width="3" style="5" bestFit="1" customWidth="1"/>
    <col min="14852" max="14852" width="36.7109375" style="5" customWidth="1"/>
    <col min="14853" max="14853" width="42.5703125" style="5" customWidth="1"/>
    <col min="14854" max="14854" width="15.7109375" style="5" customWidth="1"/>
    <col min="14855" max="15104" width="11.42578125" style="5"/>
    <col min="15105" max="15105" width="17.140625" style="5" customWidth="1"/>
    <col min="15106" max="15106" width="16.140625" style="5" customWidth="1"/>
    <col min="15107" max="15107" width="3" style="5" bestFit="1" customWidth="1"/>
    <col min="15108" max="15108" width="36.7109375" style="5" customWidth="1"/>
    <col min="15109" max="15109" width="42.5703125" style="5" customWidth="1"/>
    <col min="15110" max="15110" width="15.7109375" style="5" customWidth="1"/>
    <col min="15111" max="15360" width="11.42578125" style="5"/>
    <col min="15361" max="15361" width="17.140625" style="5" customWidth="1"/>
    <col min="15362" max="15362" width="16.140625" style="5" customWidth="1"/>
    <col min="15363" max="15363" width="3" style="5" bestFit="1" customWidth="1"/>
    <col min="15364" max="15364" width="36.7109375" style="5" customWidth="1"/>
    <col min="15365" max="15365" width="42.5703125" style="5" customWidth="1"/>
    <col min="15366" max="15366" width="15.7109375" style="5" customWidth="1"/>
    <col min="15367" max="15616" width="11.42578125" style="5"/>
    <col min="15617" max="15617" width="17.140625" style="5" customWidth="1"/>
    <col min="15618" max="15618" width="16.140625" style="5" customWidth="1"/>
    <col min="15619" max="15619" width="3" style="5" bestFit="1" customWidth="1"/>
    <col min="15620" max="15620" width="36.7109375" style="5" customWidth="1"/>
    <col min="15621" max="15621" width="42.5703125" style="5" customWidth="1"/>
    <col min="15622" max="15622" width="15.7109375" style="5" customWidth="1"/>
    <col min="15623" max="15872" width="11.42578125" style="5"/>
    <col min="15873" max="15873" width="17.140625" style="5" customWidth="1"/>
    <col min="15874" max="15874" width="16.140625" style="5" customWidth="1"/>
    <col min="15875" max="15875" width="3" style="5" bestFit="1" customWidth="1"/>
    <col min="15876" max="15876" width="36.7109375" style="5" customWidth="1"/>
    <col min="15877" max="15877" width="42.5703125" style="5" customWidth="1"/>
    <col min="15878" max="15878" width="15.7109375" style="5" customWidth="1"/>
    <col min="15879" max="16128" width="11.42578125" style="5"/>
    <col min="16129" max="16129" width="17.140625" style="5" customWidth="1"/>
    <col min="16130" max="16130" width="16.140625" style="5" customWidth="1"/>
    <col min="16131" max="16131" width="3" style="5" bestFit="1" customWidth="1"/>
    <col min="16132" max="16132" width="36.7109375" style="5" customWidth="1"/>
    <col min="16133" max="16133" width="42.5703125" style="5" customWidth="1"/>
    <col min="16134" max="16134" width="15.7109375" style="5" customWidth="1"/>
    <col min="16135" max="16384" width="11.42578125" style="5"/>
  </cols>
  <sheetData>
    <row r="1" spans="2:8" x14ac:dyDescent="0.2">
      <c r="B1" s="211" t="s">
        <v>0</v>
      </c>
      <c r="C1" s="211"/>
      <c r="D1" s="211"/>
      <c r="E1" s="211"/>
      <c r="F1" s="3"/>
      <c r="G1" s="4"/>
      <c r="H1" s="4"/>
    </row>
    <row r="2" spans="2:8" x14ac:dyDescent="0.2">
      <c r="B2" s="211" t="s">
        <v>1</v>
      </c>
      <c r="C2" s="211"/>
      <c r="D2" s="211"/>
      <c r="E2" s="211"/>
      <c r="F2" s="3"/>
      <c r="G2" s="4"/>
      <c r="H2" s="4"/>
    </row>
    <row r="3" spans="2:8" ht="12" thickBot="1" x14ac:dyDescent="0.25">
      <c r="B3" s="3"/>
      <c r="C3" s="3"/>
      <c r="D3" s="3"/>
      <c r="E3" s="3"/>
      <c r="F3" s="3"/>
      <c r="G3" s="4"/>
      <c r="H3" s="4"/>
    </row>
    <row r="4" spans="2:8" ht="12" thickBot="1" x14ac:dyDescent="0.25">
      <c r="B4" s="212" t="s">
        <v>2</v>
      </c>
      <c r="C4" s="212"/>
      <c r="D4" s="7"/>
      <c r="E4" s="8" t="s">
        <v>3</v>
      </c>
      <c r="F4" s="3"/>
      <c r="G4" s="4"/>
      <c r="H4" s="4"/>
    </row>
    <row r="5" spans="2:8" ht="3.95" customHeight="1" thickBot="1" x14ac:dyDescent="0.25">
      <c r="B5" s="9"/>
      <c r="C5" s="9"/>
      <c r="D5" s="7"/>
      <c r="E5" s="10"/>
      <c r="F5" s="3"/>
      <c r="G5" s="4"/>
      <c r="H5" s="4"/>
    </row>
    <row r="6" spans="2:8" ht="12" thickBot="1" x14ac:dyDescent="0.25">
      <c r="B6" s="212" t="s">
        <v>4</v>
      </c>
      <c r="C6" s="212"/>
      <c r="D6" s="7"/>
      <c r="E6" s="11">
        <v>2019</v>
      </c>
      <c r="F6" s="3"/>
      <c r="G6" s="4"/>
      <c r="H6" s="4"/>
    </row>
    <row r="7" spans="2:8" ht="5.0999999999999996" customHeight="1" x14ac:dyDescent="0.2">
      <c r="B7" s="12"/>
      <c r="C7" s="13"/>
      <c r="D7" s="3"/>
      <c r="E7" s="3"/>
      <c r="F7" s="3"/>
      <c r="G7" s="4"/>
      <c r="H7" s="4"/>
    </row>
    <row r="8" spans="2:8" x14ac:dyDescent="0.2">
      <c r="B8" s="212" t="s">
        <v>5</v>
      </c>
      <c r="C8" s="212"/>
      <c r="D8" s="7"/>
      <c r="E8" s="4"/>
      <c r="F8" s="3"/>
      <c r="G8" s="4"/>
    </row>
    <row r="9" spans="2:8" ht="5.0999999999999996" customHeight="1" thickBot="1" x14ac:dyDescent="0.25">
      <c r="B9" s="6"/>
      <c r="C9" s="4"/>
      <c r="D9" s="7"/>
      <c r="E9" s="4"/>
    </row>
    <row r="10" spans="2:8" ht="45.75" thickBot="1" x14ac:dyDescent="0.25">
      <c r="B10" s="209" t="s">
        <v>6</v>
      </c>
      <c r="C10" s="210"/>
      <c r="D10" s="7"/>
      <c r="E10" s="14" t="s">
        <v>7</v>
      </c>
    </row>
    <row r="11" spans="2:8" s="6" customFormat="1" ht="5.0999999999999996" customHeight="1" thickBot="1" x14ac:dyDescent="0.25">
      <c r="B11" s="15"/>
      <c r="C11" s="16"/>
      <c r="D11" s="7"/>
      <c r="E11" s="10"/>
      <c r="F11" s="10"/>
    </row>
    <row r="12" spans="2:8" ht="57" thickBot="1" x14ac:dyDescent="0.25">
      <c r="B12" s="209" t="s">
        <v>8</v>
      </c>
      <c r="C12" s="210"/>
      <c r="D12" s="7"/>
      <c r="E12" s="14" t="s">
        <v>9</v>
      </c>
      <c r="F12" s="10"/>
    </row>
    <row r="13" spans="2:8" ht="3.6" customHeight="1" thickBot="1" x14ac:dyDescent="0.25">
      <c r="B13" s="15"/>
      <c r="C13" s="17"/>
      <c r="D13" s="7"/>
      <c r="E13" s="10"/>
      <c r="F13" s="10"/>
    </row>
    <row r="14" spans="2:8" ht="45.75" thickBot="1" x14ac:dyDescent="0.25">
      <c r="B14" s="209" t="s">
        <v>10</v>
      </c>
      <c r="C14" s="210"/>
      <c r="D14" s="18">
        <v>1</v>
      </c>
      <c r="E14" s="11" t="s">
        <v>11</v>
      </c>
      <c r="F14" s="10"/>
    </row>
    <row r="15" spans="2:8" ht="45.75" thickBot="1" x14ac:dyDescent="0.25">
      <c r="B15" s="10"/>
      <c r="C15" s="10"/>
      <c r="D15" s="18">
        <v>2</v>
      </c>
      <c r="E15" s="11" t="s">
        <v>12</v>
      </c>
      <c r="F15" s="10"/>
    </row>
    <row r="16" spans="2:8" ht="45.75" thickBot="1" x14ac:dyDescent="0.25">
      <c r="B16" s="10"/>
      <c r="C16" s="10"/>
      <c r="D16" s="18">
        <v>3</v>
      </c>
      <c r="E16" s="11" t="s">
        <v>13</v>
      </c>
      <c r="F16" s="10"/>
    </row>
    <row r="17" spans="2:6" ht="45.75" thickBot="1" x14ac:dyDescent="0.25">
      <c r="B17" s="10"/>
      <c r="C17" s="10"/>
      <c r="D17" s="18">
        <v>4</v>
      </c>
      <c r="E17" s="11" t="s">
        <v>14</v>
      </c>
      <c r="F17" s="10"/>
    </row>
    <row r="18" spans="2:6" ht="34.5" thickBot="1" x14ac:dyDescent="0.25">
      <c r="B18" s="10"/>
      <c r="C18" s="10"/>
      <c r="D18" s="18">
        <v>5</v>
      </c>
      <c r="E18" s="11" t="s">
        <v>15</v>
      </c>
      <c r="F18" s="10"/>
    </row>
    <row r="19" spans="2:6" ht="57" thickBot="1" x14ac:dyDescent="0.25">
      <c r="B19" s="10"/>
      <c r="C19" s="10"/>
      <c r="D19" s="18">
        <v>6</v>
      </c>
      <c r="E19" s="11" t="s">
        <v>16</v>
      </c>
      <c r="F19" s="10"/>
    </row>
    <row r="20" spans="2:6" ht="57" thickBot="1" x14ac:dyDescent="0.25">
      <c r="B20" s="10"/>
      <c r="C20" s="10"/>
      <c r="D20" s="18">
        <v>7</v>
      </c>
      <c r="E20" s="11" t="s">
        <v>17</v>
      </c>
      <c r="F20" s="10"/>
    </row>
    <row r="21" spans="2:6" ht="34.5" thickBot="1" x14ac:dyDescent="0.25">
      <c r="B21" s="10"/>
      <c r="C21" s="10"/>
      <c r="D21" s="18">
        <v>8</v>
      </c>
      <c r="E21" s="11" t="s">
        <v>18</v>
      </c>
      <c r="F21" s="10"/>
    </row>
    <row r="22" spans="2:6" ht="12" hidden="1" thickBot="1" x14ac:dyDescent="0.25">
      <c r="B22" s="10"/>
      <c r="C22" s="10"/>
      <c r="D22" s="18">
        <v>11</v>
      </c>
      <c r="E22" s="11"/>
      <c r="F22" s="10"/>
    </row>
    <row r="23" spans="2:6" ht="12" hidden="1" thickBot="1" x14ac:dyDescent="0.25">
      <c r="B23" s="10"/>
      <c r="C23" s="10"/>
      <c r="D23" s="18">
        <v>12</v>
      </c>
      <c r="E23" s="11"/>
      <c r="F23" s="10"/>
    </row>
    <row r="24" spans="2:6" ht="12" hidden="1" thickBot="1" x14ac:dyDescent="0.25">
      <c r="B24" s="10"/>
      <c r="C24" s="10"/>
      <c r="D24" s="18">
        <v>13</v>
      </c>
      <c r="E24" s="11"/>
      <c r="F24" s="10"/>
    </row>
    <row r="25" spans="2:6" ht="12" hidden="1" thickBot="1" x14ac:dyDescent="0.25">
      <c r="B25" s="10"/>
      <c r="C25" s="10"/>
      <c r="D25" s="18">
        <v>14</v>
      </c>
      <c r="E25" s="11"/>
      <c r="F25" s="10"/>
    </row>
    <row r="26" spans="2:6" ht="12" hidden="1" thickBot="1" x14ac:dyDescent="0.25">
      <c r="B26" s="10"/>
      <c r="C26" s="10"/>
      <c r="D26" s="18">
        <v>15</v>
      </c>
      <c r="E26" s="11"/>
      <c r="F26" s="10"/>
    </row>
    <row r="27" spans="2:6" ht="12" hidden="1" thickBot="1" x14ac:dyDescent="0.25">
      <c r="B27" s="10"/>
      <c r="C27" s="10"/>
      <c r="D27" s="18">
        <v>16</v>
      </c>
      <c r="E27" s="11"/>
      <c r="F27" s="10"/>
    </row>
    <row r="28" spans="2:6" ht="12" hidden="1" thickBot="1" x14ac:dyDescent="0.25">
      <c r="B28" s="10"/>
      <c r="C28" s="10"/>
      <c r="D28" s="18">
        <v>17</v>
      </c>
      <c r="E28" s="11"/>
      <c r="F28" s="10"/>
    </row>
    <row r="29" spans="2:6" ht="12" hidden="1" thickBot="1" x14ac:dyDescent="0.25">
      <c r="B29" s="10"/>
      <c r="C29" s="10"/>
      <c r="D29" s="18">
        <v>18</v>
      </c>
      <c r="E29" s="11"/>
      <c r="F29" s="10"/>
    </row>
    <row r="30" spans="2:6" ht="12" hidden="1" thickBot="1" x14ac:dyDescent="0.25">
      <c r="B30" s="10"/>
      <c r="C30" s="10"/>
      <c r="D30" s="18">
        <v>19</v>
      </c>
      <c r="E30" s="11"/>
      <c r="F30" s="10"/>
    </row>
    <row r="31" spans="2:6" ht="12" hidden="1" thickBot="1" x14ac:dyDescent="0.25">
      <c r="B31" s="10"/>
      <c r="C31" s="10"/>
      <c r="D31" s="18">
        <v>20</v>
      </c>
      <c r="E31" s="11"/>
      <c r="F31" s="10"/>
    </row>
    <row r="32" spans="2:6" ht="12" hidden="1" thickBot="1" x14ac:dyDescent="0.25">
      <c r="B32" s="10"/>
      <c r="C32" s="10"/>
      <c r="D32" s="18">
        <v>21</v>
      </c>
      <c r="E32" s="11"/>
      <c r="F32" s="10"/>
    </row>
    <row r="33" spans="1:12" ht="12" hidden="1" thickBot="1" x14ac:dyDescent="0.25">
      <c r="B33" s="10"/>
      <c r="C33" s="10"/>
      <c r="D33" s="18">
        <v>22</v>
      </c>
      <c r="E33" s="11"/>
      <c r="F33" s="10"/>
    </row>
    <row r="34" spans="1:12" x14ac:dyDescent="0.2">
      <c r="B34" s="19"/>
      <c r="C34" s="19"/>
      <c r="D34" s="19"/>
      <c r="E34" s="19"/>
      <c r="F34" s="19"/>
      <c r="G34" s="19"/>
      <c r="H34" s="4"/>
    </row>
    <row r="35" spans="1:12" x14ac:dyDescent="0.2">
      <c r="B35" s="212" t="s">
        <v>19</v>
      </c>
      <c r="C35" s="212"/>
      <c r="D35" s="19"/>
      <c r="E35" s="19"/>
      <c r="F35" s="19"/>
      <c r="G35" s="19"/>
      <c r="H35" s="19"/>
      <c r="I35" s="19"/>
      <c r="J35" s="19"/>
      <c r="K35" s="19"/>
      <c r="L35" s="19"/>
    </row>
    <row r="36" spans="1:12" ht="12" thickBot="1" x14ac:dyDescent="0.25">
      <c r="B36" s="20"/>
      <c r="C36" s="20"/>
      <c r="D36" s="19"/>
      <c r="E36" s="19"/>
      <c r="F36" s="19"/>
      <c r="G36" s="19"/>
      <c r="H36" s="19"/>
      <c r="I36" s="19"/>
      <c r="J36" s="19"/>
      <c r="K36" s="19"/>
      <c r="L36" s="19"/>
    </row>
    <row r="37" spans="1:12" ht="23.25" thickBot="1" x14ac:dyDescent="0.25">
      <c r="A37" s="19"/>
      <c r="B37" s="21" t="s">
        <v>20</v>
      </c>
      <c r="C37" s="215" t="s">
        <v>21</v>
      </c>
      <c r="D37" s="216"/>
      <c r="E37" s="217"/>
      <c r="H37" s="19"/>
      <c r="I37" s="19"/>
      <c r="J37" s="19"/>
      <c r="K37" s="19"/>
      <c r="L37" s="19"/>
    </row>
    <row r="38" spans="1:12" ht="12" thickBot="1" x14ac:dyDescent="0.25">
      <c r="A38" s="18">
        <v>1</v>
      </c>
      <c r="B38" s="11" t="s">
        <v>22</v>
      </c>
      <c r="D38" s="18"/>
      <c r="E38" s="11"/>
      <c r="H38" s="19"/>
      <c r="I38" s="19"/>
      <c r="J38" s="19"/>
      <c r="K38" s="19"/>
      <c r="L38" s="19"/>
    </row>
    <row r="39" spans="1:12" ht="12" thickBot="1" x14ac:dyDescent="0.25">
      <c r="A39" s="18">
        <v>2</v>
      </c>
      <c r="B39" s="11" t="s">
        <v>23</v>
      </c>
      <c r="D39" s="18"/>
      <c r="E39" s="11"/>
      <c r="H39" s="19"/>
      <c r="I39" s="19"/>
      <c r="J39" s="19"/>
      <c r="K39" s="19"/>
      <c r="L39" s="19"/>
    </row>
    <row r="40" spans="1:12" ht="12" thickBot="1" x14ac:dyDescent="0.25">
      <c r="A40" s="18">
        <v>3</v>
      </c>
      <c r="B40" s="11" t="s">
        <v>24</v>
      </c>
      <c r="D40" s="18"/>
      <c r="E40" s="11"/>
      <c r="H40" s="19"/>
      <c r="I40" s="19"/>
      <c r="J40" s="19"/>
      <c r="K40" s="19"/>
      <c r="L40" s="19"/>
    </row>
    <row r="41" spans="1:12" ht="12" thickBot="1" x14ac:dyDescent="0.25">
      <c r="A41" s="18">
        <v>4</v>
      </c>
      <c r="B41" s="11" t="s">
        <v>25</v>
      </c>
      <c r="D41" s="18"/>
      <c r="E41" s="11"/>
      <c r="H41" s="19"/>
      <c r="I41" s="19"/>
      <c r="J41" s="19"/>
      <c r="K41" s="19"/>
      <c r="L41" s="19"/>
    </row>
    <row r="42" spans="1:12" ht="12" thickBot="1" x14ac:dyDescent="0.25">
      <c r="A42" s="18">
        <v>5</v>
      </c>
      <c r="B42" s="11" t="s">
        <v>26</v>
      </c>
      <c r="D42" s="18"/>
      <c r="E42" s="11"/>
      <c r="H42" s="19"/>
      <c r="I42" s="19"/>
      <c r="J42" s="19"/>
      <c r="K42" s="19"/>
      <c r="L42" s="19"/>
    </row>
    <row r="43" spans="1:12" ht="12" thickBot="1" x14ac:dyDescent="0.25">
      <c r="A43" s="18">
        <v>6</v>
      </c>
      <c r="B43" s="11" t="s">
        <v>27</v>
      </c>
      <c r="D43" s="18"/>
      <c r="E43" s="11"/>
      <c r="H43" s="19"/>
      <c r="I43" s="19"/>
      <c r="J43" s="19"/>
      <c r="K43" s="19"/>
      <c r="L43" s="19"/>
    </row>
    <row r="44" spans="1:12" ht="12" thickBot="1" x14ac:dyDescent="0.25">
      <c r="A44" s="18">
        <v>7</v>
      </c>
      <c r="B44" s="11" t="s">
        <v>28</v>
      </c>
      <c r="D44" s="18"/>
      <c r="E44" s="11"/>
      <c r="H44" s="19"/>
      <c r="I44" s="19"/>
      <c r="J44" s="19"/>
      <c r="K44" s="19"/>
      <c r="L44" s="19"/>
    </row>
    <row r="45" spans="1:12" ht="12" thickBot="1" x14ac:dyDescent="0.25">
      <c r="A45" s="18">
        <v>8</v>
      </c>
      <c r="B45" s="11" t="s">
        <v>29</v>
      </c>
      <c r="D45" s="18"/>
      <c r="E45" s="11"/>
      <c r="H45" s="19"/>
      <c r="I45" s="19"/>
      <c r="J45" s="19"/>
      <c r="K45" s="19"/>
      <c r="L45" s="19"/>
    </row>
    <row r="46" spans="1:12" ht="12" hidden="1" thickBot="1" x14ac:dyDescent="0.25">
      <c r="D46" s="18">
        <v>9</v>
      </c>
      <c r="E46" s="11"/>
      <c r="H46" s="19"/>
      <c r="I46" s="19"/>
      <c r="J46" s="19"/>
      <c r="K46" s="19"/>
      <c r="L46" s="19"/>
    </row>
    <row r="47" spans="1:12" ht="12" hidden="1" thickBot="1" x14ac:dyDescent="0.25">
      <c r="D47" s="18">
        <v>10</v>
      </c>
      <c r="E47" s="11"/>
      <c r="H47" s="19"/>
      <c r="I47" s="19"/>
      <c r="J47" s="19"/>
      <c r="K47" s="19"/>
      <c r="L47" s="19"/>
    </row>
    <row r="48" spans="1:12" ht="12" hidden="1" thickBot="1" x14ac:dyDescent="0.25">
      <c r="D48" s="18">
        <v>11</v>
      </c>
      <c r="E48" s="11"/>
      <c r="H48" s="19"/>
      <c r="I48" s="19"/>
      <c r="J48" s="19"/>
      <c r="K48" s="19"/>
      <c r="L48" s="19"/>
    </row>
    <row r="49" spans="2:12" ht="12" hidden="1" thickBot="1" x14ac:dyDescent="0.25">
      <c r="D49" s="18">
        <v>12</v>
      </c>
      <c r="E49" s="11"/>
      <c r="H49" s="19"/>
      <c r="I49" s="19"/>
      <c r="J49" s="19"/>
      <c r="K49" s="19"/>
      <c r="L49" s="19"/>
    </row>
    <row r="50" spans="2:12" ht="12" hidden="1" thickBot="1" x14ac:dyDescent="0.25">
      <c r="D50" s="18">
        <v>13</v>
      </c>
      <c r="E50" s="11"/>
      <c r="H50" s="19"/>
      <c r="I50" s="19"/>
      <c r="J50" s="19"/>
      <c r="K50" s="19"/>
      <c r="L50" s="19"/>
    </row>
    <row r="51" spans="2:12" ht="12" hidden="1" thickBot="1" x14ac:dyDescent="0.25">
      <c r="D51" s="18">
        <v>14</v>
      </c>
      <c r="E51" s="11"/>
      <c r="H51" s="19"/>
      <c r="I51" s="19"/>
      <c r="J51" s="19"/>
      <c r="K51" s="19"/>
      <c r="L51" s="19"/>
    </row>
    <row r="52" spans="2:12" ht="12" hidden="1" thickBot="1" x14ac:dyDescent="0.25">
      <c r="D52" s="18">
        <v>15</v>
      </c>
      <c r="E52" s="11"/>
      <c r="H52" s="19"/>
      <c r="I52" s="19"/>
      <c r="J52" s="19"/>
      <c r="K52" s="19"/>
      <c r="L52" s="19"/>
    </row>
    <row r="53" spans="2:12" ht="12" hidden="1" thickBot="1" x14ac:dyDescent="0.25">
      <c r="D53" s="18">
        <v>16</v>
      </c>
      <c r="E53" s="11"/>
      <c r="H53" s="19"/>
      <c r="I53" s="19"/>
      <c r="J53" s="19"/>
      <c r="K53" s="19"/>
      <c r="L53" s="19"/>
    </row>
    <row r="54" spans="2:12" ht="12" hidden="1" thickBot="1" x14ac:dyDescent="0.25">
      <c r="D54" s="18">
        <v>17</v>
      </c>
      <c r="E54" s="11"/>
      <c r="H54" s="19"/>
      <c r="I54" s="19"/>
      <c r="J54" s="19"/>
      <c r="K54" s="19"/>
      <c r="L54" s="19"/>
    </row>
    <row r="55" spans="2:12" ht="12" hidden="1" thickBot="1" x14ac:dyDescent="0.25">
      <c r="D55" s="18">
        <v>18</v>
      </c>
      <c r="E55" s="11"/>
      <c r="H55" s="19"/>
      <c r="I55" s="19"/>
      <c r="J55" s="19"/>
      <c r="K55" s="19"/>
      <c r="L55" s="19"/>
    </row>
    <row r="56" spans="2:12" ht="12" hidden="1" thickBot="1" x14ac:dyDescent="0.25">
      <c r="D56" s="18">
        <v>19</v>
      </c>
      <c r="E56" s="11"/>
      <c r="H56" s="19"/>
      <c r="I56" s="19"/>
      <c r="J56" s="19"/>
      <c r="K56" s="19"/>
      <c r="L56" s="19"/>
    </row>
    <row r="57" spans="2:12" ht="12" hidden="1" thickBot="1" x14ac:dyDescent="0.25">
      <c r="D57" s="18">
        <v>20</v>
      </c>
      <c r="E57" s="11"/>
      <c r="H57" s="19"/>
      <c r="I57" s="19"/>
      <c r="J57" s="19"/>
      <c r="K57" s="19"/>
      <c r="L57" s="19"/>
    </row>
    <row r="58" spans="2:12" ht="12" hidden="1" thickBot="1" x14ac:dyDescent="0.25">
      <c r="D58" s="18">
        <v>21</v>
      </c>
      <c r="E58" s="11"/>
      <c r="H58" s="19"/>
      <c r="I58" s="19"/>
      <c r="J58" s="19"/>
      <c r="K58" s="19"/>
      <c r="L58" s="19"/>
    </row>
    <row r="59" spans="2:12" ht="12" hidden="1" thickBot="1" x14ac:dyDescent="0.25">
      <c r="D59" s="18">
        <v>22</v>
      </c>
      <c r="E59" s="11"/>
      <c r="H59" s="19"/>
      <c r="I59" s="19"/>
      <c r="J59" s="19"/>
      <c r="K59" s="19"/>
      <c r="L59" s="19"/>
    </row>
    <row r="60" spans="2:12" ht="12" hidden="1" thickBot="1" x14ac:dyDescent="0.25">
      <c r="B60" s="20"/>
      <c r="C60" s="20"/>
      <c r="D60" s="18">
        <v>23</v>
      </c>
      <c r="E60" s="11"/>
      <c r="F60" s="19"/>
      <c r="G60" s="19"/>
      <c r="H60" s="19"/>
      <c r="I60" s="19"/>
      <c r="J60" s="19"/>
      <c r="K60" s="19"/>
      <c r="L60" s="19"/>
    </row>
    <row r="61" spans="2:12" x14ac:dyDescent="0.2">
      <c r="B61" s="19"/>
      <c r="C61" s="19"/>
      <c r="D61" s="19"/>
      <c r="E61" s="22"/>
      <c r="F61" s="19"/>
      <c r="G61" s="4"/>
      <c r="H61" s="4"/>
    </row>
    <row r="62" spans="2:12" x14ac:dyDescent="0.2">
      <c r="B62" s="224" t="s">
        <v>30</v>
      </c>
      <c r="C62" s="224"/>
      <c r="G62" s="4"/>
      <c r="H62" s="4"/>
    </row>
    <row r="63" spans="2:12" x14ac:dyDescent="0.2">
      <c r="G63" s="4"/>
      <c r="H63" s="4"/>
    </row>
    <row r="64" spans="2:12" ht="44.1" customHeight="1" x14ac:dyDescent="0.2">
      <c r="B64" s="218" t="s">
        <v>31</v>
      </c>
      <c r="C64" s="219"/>
      <c r="D64" s="219"/>
      <c r="E64" s="220"/>
      <c r="H64" s="4"/>
    </row>
    <row r="65" spans="2:8" ht="18.600000000000001" customHeight="1" x14ac:dyDescent="0.2">
      <c r="H65" s="4"/>
    </row>
    <row r="66" spans="2:8" s="22" customFormat="1" ht="14.25" customHeight="1" x14ac:dyDescent="0.2">
      <c r="B66" s="23" t="s">
        <v>32</v>
      </c>
      <c r="C66" s="221" t="s">
        <v>33</v>
      </c>
      <c r="D66" s="222"/>
      <c r="E66" s="223"/>
    </row>
    <row r="67" spans="2:8" s="22" customFormat="1" ht="6.6" customHeight="1" thickBot="1" x14ac:dyDescent="0.25">
      <c r="B67" s="23"/>
      <c r="C67" s="23"/>
      <c r="D67" s="23"/>
      <c r="E67" s="23"/>
    </row>
    <row r="68" spans="2:8" s="22" customFormat="1" ht="12" thickBot="1" x14ac:dyDescent="0.25">
      <c r="B68" s="23" t="s">
        <v>34</v>
      </c>
      <c r="C68" s="213">
        <v>43724</v>
      </c>
      <c r="D68" s="214"/>
    </row>
    <row r="69" spans="2:8" x14ac:dyDescent="0.2">
      <c r="H69" s="4"/>
    </row>
    <row r="70" spans="2:8" x14ac:dyDescent="0.2">
      <c r="H70" s="4"/>
    </row>
    <row r="71" spans="2:8" x14ac:dyDescent="0.2">
      <c r="E71" s="24"/>
      <c r="H71" s="4"/>
    </row>
    <row r="72" spans="2:8" x14ac:dyDescent="0.2">
      <c r="B72" s="25"/>
      <c r="C72" s="24"/>
      <c r="D72" s="24"/>
      <c r="E72" s="24"/>
      <c r="F72" s="19"/>
      <c r="G72" s="4"/>
      <c r="H72" s="4"/>
    </row>
    <row r="73" spans="2:8" x14ac:dyDescent="0.2">
      <c r="B73" s="25"/>
      <c r="C73" s="24"/>
      <c r="D73" s="24"/>
      <c r="E73" s="10"/>
      <c r="F73" s="19"/>
      <c r="G73" s="4"/>
      <c r="H73" s="4"/>
    </row>
    <row r="74" spans="2:8" ht="16.5" customHeight="1" x14ac:dyDescent="0.2">
      <c r="B74" s="10"/>
      <c r="C74" s="10"/>
      <c r="D74" s="10"/>
      <c r="E74" s="4"/>
      <c r="F74" s="10"/>
      <c r="G74" s="4"/>
      <c r="H74" s="4"/>
    </row>
    <row r="75" spans="2:8" x14ac:dyDescent="0.2">
      <c r="B75" s="4"/>
      <c r="C75" s="4"/>
      <c r="D75" s="4"/>
      <c r="E75" s="4"/>
    </row>
    <row r="76" spans="2:8" x14ac:dyDescent="0.2">
      <c r="B76" s="4"/>
      <c r="C76" s="4"/>
      <c r="D76" s="4"/>
    </row>
  </sheetData>
  <mergeCells count="14">
    <mergeCell ref="C68:D68"/>
    <mergeCell ref="C37:E37"/>
    <mergeCell ref="B64:E64"/>
    <mergeCell ref="C66:E66"/>
    <mergeCell ref="B12:C12"/>
    <mergeCell ref="B14:C14"/>
    <mergeCell ref="B35:C35"/>
    <mergeCell ref="B62:C62"/>
    <mergeCell ref="B10:C10"/>
    <mergeCell ref="B1:E1"/>
    <mergeCell ref="B2:E2"/>
    <mergeCell ref="B4:C4"/>
    <mergeCell ref="B6:C6"/>
    <mergeCell ref="B8:C8"/>
  </mergeCells>
  <pageMargins left="0.7" right="0.7" top="0.75" bottom="0.75" header="0.3" footer="0.3"/>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6AA80-8B61-44EC-A51A-52026E7DA2CE}">
  <dimension ref="A1:Q132"/>
  <sheetViews>
    <sheetView tabSelected="1" topLeftCell="A18" workbookViewId="0">
      <selection activeCell="F21" sqref="F21"/>
    </sheetView>
  </sheetViews>
  <sheetFormatPr baseColWidth="10" defaultColWidth="10.85546875" defaultRowHeight="14.25" x14ac:dyDescent="0.2"/>
  <cols>
    <col min="1" max="1" width="12.42578125" style="125" customWidth="1"/>
    <col min="2" max="3" width="0" style="125" hidden="1" customWidth="1"/>
    <col min="4" max="4" width="20.5703125" style="125" customWidth="1"/>
    <col min="5" max="5" width="6.85546875" style="125" customWidth="1"/>
    <col min="6" max="6" width="5.28515625" style="125" customWidth="1"/>
    <col min="7" max="7" width="20.5703125" style="125" customWidth="1"/>
    <col min="8" max="8" width="9.5703125" style="125" customWidth="1"/>
    <col min="9" max="9" width="10.85546875" style="125"/>
    <col min="10" max="12" width="5.140625" style="125" customWidth="1"/>
    <col min="13" max="13" width="0" style="125" hidden="1" customWidth="1"/>
    <col min="14" max="16" width="10.85546875" style="125"/>
    <col min="17" max="17" width="11.7109375" style="125" bestFit="1" customWidth="1"/>
    <col min="18" max="16384" width="10.85546875" style="125"/>
  </cols>
  <sheetData>
    <row r="1" spans="1:17" x14ac:dyDescent="0.2">
      <c r="A1" s="26" t="s">
        <v>35</v>
      </c>
      <c r="B1" s="26"/>
      <c r="C1" s="26"/>
      <c r="D1" s="27"/>
      <c r="E1" s="27"/>
      <c r="F1" s="28"/>
      <c r="G1" s="27"/>
      <c r="H1" s="27"/>
      <c r="I1" s="124"/>
      <c r="J1" s="124"/>
      <c r="K1" s="124"/>
      <c r="L1" s="124"/>
      <c r="M1" s="124"/>
      <c r="N1" s="124"/>
      <c r="O1" s="124"/>
      <c r="P1" s="124"/>
      <c r="Q1" s="124"/>
    </row>
    <row r="2" spans="1:17" x14ac:dyDescent="0.2">
      <c r="A2" s="30" t="str">
        <f>'[1]MARCO GENERAL'!D5</f>
        <v>Municipalidad de Orotina</v>
      </c>
      <c r="B2" s="30"/>
      <c r="C2" s="30"/>
      <c r="D2" s="7"/>
      <c r="E2" s="7"/>
      <c r="F2" s="31"/>
      <c r="G2" s="7"/>
      <c r="H2" s="7"/>
      <c r="I2" s="126"/>
      <c r="J2" s="126"/>
      <c r="K2" s="126"/>
      <c r="L2" s="126"/>
      <c r="M2" s="126"/>
      <c r="N2" s="126"/>
      <c r="O2" s="126"/>
      <c r="P2" s="126"/>
      <c r="Q2" s="126"/>
    </row>
    <row r="3" spans="1:17" x14ac:dyDescent="0.2">
      <c r="A3" s="240">
        <f>'[1]MARCO GENERAL'!D7</f>
        <v>2019</v>
      </c>
      <c r="B3" s="240"/>
      <c r="C3" s="240"/>
      <c r="D3" s="240"/>
      <c r="E3" s="240"/>
      <c r="F3" s="240"/>
      <c r="G3" s="240"/>
      <c r="H3" s="240"/>
      <c r="I3" s="124"/>
      <c r="J3" s="124"/>
      <c r="K3" s="124"/>
      <c r="L3" s="124"/>
      <c r="M3" s="124"/>
      <c r="N3" s="124"/>
      <c r="O3" s="124"/>
      <c r="P3" s="124"/>
      <c r="Q3" s="124"/>
    </row>
    <row r="4" spans="1:17" x14ac:dyDescent="0.2">
      <c r="A4" s="26" t="s">
        <v>36</v>
      </c>
      <c r="B4" s="26"/>
      <c r="C4" s="26"/>
      <c r="D4" s="26"/>
      <c r="E4" s="26"/>
      <c r="F4" s="28"/>
      <c r="G4" s="26"/>
      <c r="H4" s="26"/>
      <c r="I4" s="124"/>
      <c r="J4" s="124"/>
      <c r="K4" s="124"/>
      <c r="L4" s="124"/>
      <c r="M4" s="124"/>
      <c r="N4" s="124"/>
      <c r="O4" s="124"/>
      <c r="P4" s="124"/>
      <c r="Q4" s="124"/>
    </row>
    <row r="5" spans="1:17" x14ac:dyDescent="0.2">
      <c r="A5" s="241" t="s">
        <v>164</v>
      </c>
      <c r="B5" s="241"/>
      <c r="C5" s="241"/>
      <c r="D5" s="241"/>
      <c r="E5" s="241"/>
      <c r="F5" s="241"/>
      <c r="G5" s="241"/>
      <c r="H5" s="241"/>
      <c r="I5" s="126"/>
      <c r="J5" s="126"/>
      <c r="K5" s="126"/>
      <c r="L5" s="126"/>
      <c r="M5" s="126"/>
      <c r="N5" s="126"/>
      <c r="O5" s="126"/>
      <c r="P5" s="126"/>
      <c r="Q5" s="126"/>
    </row>
    <row r="6" spans="1:17" x14ac:dyDescent="0.2">
      <c r="A6" s="26"/>
      <c r="B6" s="26"/>
      <c r="C6" s="26"/>
      <c r="D6" s="26"/>
      <c r="E6" s="26"/>
      <c r="F6" s="28"/>
      <c r="G6" s="26"/>
      <c r="H6" s="26"/>
      <c r="I6" s="124"/>
      <c r="J6" s="124"/>
      <c r="K6" s="124"/>
      <c r="L6" s="124"/>
      <c r="M6" s="124"/>
      <c r="N6" s="124"/>
      <c r="O6" s="124"/>
      <c r="P6" s="124"/>
      <c r="Q6" s="124"/>
    </row>
    <row r="7" spans="1:17" ht="20.45" customHeight="1" x14ac:dyDescent="0.2">
      <c r="A7" s="242" t="s">
        <v>165</v>
      </c>
      <c r="B7" s="242"/>
      <c r="C7" s="242"/>
      <c r="D7" s="242"/>
      <c r="E7" s="242"/>
      <c r="F7" s="242"/>
      <c r="G7" s="242"/>
      <c r="H7" s="242"/>
      <c r="I7" s="242"/>
      <c r="J7" s="242"/>
      <c r="K7" s="242"/>
      <c r="L7" s="242"/>
      <c r="M7" s="242"/>
      <c r="N7" s="242"/>
      <c r="O7" s="242"/>
      <c r="P7" s="242"/>
      <c r="Q7" s="242"/>
    </row>
    <row r="8" spans="1:17" ht="17.100000000000001" customHeight="1" x14ac:dyDescent="0.2">
      <c r="A8" s="242" t="s">
        <v>166</v>
      </c>
      <c r="B8" s="242"/>
      <c r="C8" s="242"/>
      <c r="D8" s="242"/>
      <c r="E8" s="242"/>
      <c r="F8" s="242"/>
      <c r="G8" s="242"/>
      <c r="H8" s="242"/>
      <c r="I8" s="242"/>
      <c r="J8" s="242"/>
      <c r="K8" s="242"/>
      <c r="L8" s="242"/>
      <c r="M8" s="242"/>
      <c r="N8" s="242"/>
      <c r="O8" s="242"/>
      <c r="P8" s="242"/>
      <c r="Q8" s="242"/>
    </row>
    <row r="9" spans="1:17" ht="15" thickBot="1" x14ac:dyDescent="0.25">
      <c r="A9" s="26"/>
      <c r="B9" s="26"/>
      <c r="C9" s="26"/>
      <c r="D9" s="26"/>
      <c r="E9" s="26"/>
      <c r="F9" s="28"/>
      <c r="G9" s="26"/>
      <c r="H9" s="26"/>
      <c r="I9" s="124"/>
      <c r="J9" s="124"/>
      <c r="K9" s="124"/>
      <c r="L9" s="124"/>
      <c r="M9" s="124"/>
      <c r="N9" s="124"/>
      <c r="O9" s="124"/>
      <c r="P9" s="124"/>
      <c r="Q9" s="124"/>
    </row>
    <row r="10" spans="1:17" ht="23.45" customHeight="1" thickBot="1" x14ac:dyDescent="0.25">
      <c r="A10" s="33" t="s">
        <v>37</v>
      </c>
      <c r="B10" s="34"/>
      <c r="C10" s="34"/>
      <c r="D10" s="243" t="s">
        <v>38</v>
      </c>
      <c r="E10" s="243"/>
      <c r="F10" s="243"/>
      <c r="G10" s="243"/>
      <c r="H10" s="243"/>
      <c r="I10" s="243"/>
      <c r="J10" s="243"/>
      <c r="K10" s="243"/>
      <c r="L10" s="243"/>
      <c r="M10" s="243"/>
      <c r="N10" s="243"/>
      <c r="O10" s="243"/>
      <c r="P10" s="243"/>
      <c r="Q10" s="244"/>
    </row>
    <row r="11" spans="1:17" ht="27.95" customHeight="1" thickBot="1" x14ac:dyDescent="0.25">
      <c r="A11" s="225" t="s">
        <v>39</v>
      </c>
      <c r="B11" s="227" t="s">
        <v>40</v>
      </c>
      <c r="C11" s="225" t="s">
        <v>41</v>
      </c>
      <c r="D11" s="231" t="s">
        <v>42</v>
      </c>
      <c r="E11" s="234" t="s">
        <v>43</v>
      </c>
      <c r="F11" s="235"/>
      <c r="G11" s="236"/>
      <c r="H11" s="245" t="s">
        <v>44</v>
      </c>
      <c r="I11" s="248" t="s">
        <v>45</v>
      </c>
      <c r="J11" s="249"/>
      <c r="K11" s="249"/>
      <c r="L11" s="249"/>
      <c r="M11" s="250"/>
      <c r="N11" s="251" t="s">
        <v>46</v>
      </c>
      <c r="O11" s="251" t="s">
        <v>47</v>
      </c>
      <c r="P11" s="254" t="s">
        <v>48</v>
      </c>
      <c r="Q11" s="231"/>
    </row>
    <row r="12" spans="1:17" ht="15" thickBot="1" x14ac:dyDescent="0.25">
      <c r="A12" s="226"/>
      <c r="B12" s="228"/>
      <c r="C12" s="230"/>
      <c r="D12" s="232"/>
      <c r="E12" s="237"/>
      <c r="F12" s="238"/>
      <c r="G12" s="239"/>
      <c r="H12" s="246"/>
      <c r="I12" s="255" t="s">
        <v>49</v>
      </c>
      <c r="J12" s="35" t="s">
        <v>50</v>
      </c>
      <c r="K12" s="255" t="s">
        <v>51</v>
      </c>
      <c r="L12" s="35" t="s">
        <v>50</v>
      </c>
      <c r="M12" s="257" t="s">
        <v>52</v>
      </c>
      <c r="N12" s="252"/>
      <c r="O12" s="252"/>
      <c r="P12" s="251" t="s">
        <v>53</v>
      </c>
      <c r="Q12" s="251" t="s">
        <v>54</v>
      </c>
    </row>
    <row r="13" spans="1:17" ht="23.25" thickBot="1" x14ac:dyDescent="0.25">
      <c r="A13" s="36" t="s">
        <v>55</v>
      </c>
      <c r="B13" s="229"/>
      <c r="C13" s="226"/>
      <c r="D13" s="233"/>
      <c r="E13" s="37" t="s">
        <v>56</v>
      </c>
      <c r="F13" s="38" t="s">
        <v>57</v>
      </c>
      <c r="G13" s="39" t="s">
        <v>58</v>
      </c>
      <c r="H13" s="247"/>
      <c r="I13" s="256"/>
      <c r="J13" s="40"/>
      <c r="K13" s="256" t="s">
        <v>59</v>
      </c>
      <c r="L13" s="40"/>
      <c r="M13" s="258"/>
      <c r="N13" s="253"/>
      <c r="O13" s="253"/>
      <c r="P13" s="253"/>
      <c r="Q13" s="253"/>
    </row>
    <row r="14" spans="1:17" ht="56.25" x14ac:dyDescent="0.2">
      <c r="A14" s="41" t="s">
        <v>22</v>
      </c>
      <c r="B14" s="42"/>
      <c r="C14" s="41"/>
      <c r="D14" s="70" t="s">
        <v>60</v>
      </c>
      <c r="E14" s="43" t="s">
        <v>61</v>
      </c>
      <c r="F14" s="204" t="s">
        <v>173</v>
      </c>
      <c r="G14" s="192" t="s">
        <v>62</v>
      </c>
      <c r="H14" s="70" t="s">
        <v>63</v>
      </c>
      <c r="I14" s="44"/>
      <c r="J14" s="45">
        <f>IF(OR(I14=0),0,(I14/(I14+K14)))</f>
        <v>0</v>
      </c>
      <c r="K14" s="44">
        <v>100</v>
      </c>
      <c r="L14" s="45">
        <f>IF(OR(K14=0),0,(K14/(I14+K14)))</f>
        <v>1</v>
      </c>
      <c r="M14" s="46">
        <f>J14+L14</f>
        <v>1</v>
      </c>
      <c r="N14" s="70" t="s">
        <v>64</v>
      </c>
      <c r="O14" s="47" t="s">
        <v>65</v>
      </c>
      <c r="P14" s="48"/>
      <c r="Q14" s="111">
        <v>20750000</v>
      </c>
    </row>
    <row r="15" spans="1:17" ht="56.25" x14ac:dyDescent="0.2">
      <c r="A15" s="41" t="s">
        <v>22</v>
      </c>
      <c r="B15" s="42"/>
      <c r="C15" s="41"/>
      <c r="D15" s="70" t="s">
        <v>60</v>
      </c>
      <c r="E15" s="43" t="s">
        <v>66</v>
      </c>
      <c r="F15" s="204" t="s">
        <v>174</v>
      </c>
      <c r="G15" s="192" t="s">
        <v>67</v>
      </c>
      <c r="H15" s="70" t="s">
        <v>63</v>
      </c>
      <c r="I15" s="49"/>
      <c r="J15" s="45">
        <f>IF(OR(I15=0),0,(I15/(I15+K15)))</f>
        <v>0</v>
      </c>
      <c r="K15" s="49">
        <v>100</v>
      </c>
      <c r="L15" s="50">
        <f t="shared" ref="L15:L78" si="0">IF(OR(K15=0),0,(K15/(I15+K15)))</f>
        <v>1</v>
      </c>
      <c r="M15" s="51">
        <f t="shared" ref="M15:M78" si="1">J15+L15</f>
        <v>1</v>
      </c>
      <c r="N15" s="70" t="s">
        <v>64</v>
      </c>
      <c r="O15" s="47" t="s">
        <v>65</v>
      </c>
      <c r="P15" s="52"/>
      <c r="Q15" s="112">
        <v>488250.2</v>
      </c>
    </row>
    <row r="16" spans="1:17" ht="45" x14ac:dyDescent="0.2">
      <c r="A16" s="41" t="s">
        <v>22</v>
      </c>
      <c r="B16" s="42"/>
      <c r="C16" s="41"/>
      <c r="D16" s="70" t="s">
        <v>68</v>
      </c>
      <c r="E16" s="43" t="s">
        <v>66</v>
      </c>
      <c r="F16" s="204" t="s">
        <v>175</v>
      </c>
      <c r="G16" s="192" t="s">
        <v>69</v>
      </c>
      <c r="H16" s="70" t="s">
        <v>70</v>
      </c>
      <c r="I16" s="49"/>
      <c r="J16" s="50">
        <f t="shared" ref="J16:J79" si="2">IF(OR(I16=0),0,(I16/(I16+K16)))</f>
        <v>0</v>
      </c>
      <c r="K16" s="49">
        <v>100</v>
      </c>
      <c r="L16" s="50">
        <f t="shared" si="0"/>
        <v>1</v>
      </c>
      <c r="M16" s="51">
        <f t="shared" si="1"/>
        <v>1</v>
      </c>
      <c r="N16" s="70" t="s">
        <v>71</v>
      </c>
      <c r="O16" s="47" t="s">
        <v>72</v>
      </c>
      <c r="P16" s="52"/>
      <c r="Q16" s="112">
        <v>1405635.3</v>
      </c>
    </row>
    <row r="17" spans="1:17" ht="67.5" x14ac:dyDescent="0.2">
      <c r="A17" s="41" t="s">
        <v>22</v>
      </c>
      <c r="B17" s="42"/>
      <c r="C17" s="53"/>
      <c r="D17" s="70" t="s">
        <v>68</v>
      </c>
      <c r="E17" s="43" t="s">
        <v>66</v>
      </c>
      <c r="F17" s="204" t="s">
        <v>176</v>
      </c>
      <c r="G17" s="193" t="s">
        <v>73</v>
      </c>
      <c r="H17" s="70" t="s">
        <v>70</v>
      </c>
      <c r="I17" s="49"/>
      <c r="J17" s="50">
        <f t="shared" si="2"/>
        <v>0</v>
      </c>
      <c r="K17" s="49">
        <v>100</v>
      </c>
      <c r="L17" s="50">
        <f t="shared" si="0"/>
        <v>1</v>
      </c>
      <c r="M17" s="54">
        <f t="shared" si="1"/>
        <v>1</v>
      </c>
      <c r="N17" s="70" t="s">
        <v>71</v>
      </c>
      <c r="O17" s="47" t="s">
        <v>72</v>
      </c>
      <c r="P17" s="52"/>
      <c r="Q17" s="112">
        <v>3821493.34</v>
      </c>
    </row>
    <row r="18" spans="1:17" ht="90" x14ac:dyDescent="0.2">
      <c r="A18" s="41" t="s">
        <v>22</v>
      </c>
      <c r="B18" s="42"/>
      <c r="C18" s="41"/>
      <c r="D18" s="70" t="s">
        <v>60</v>
      </c>
      <c r="E18" s="43" t="s">
        <v>61</v>
      </c>
      <c r="F18" s="204" t="s">
        <v>177</v>
      </c>
      <c r="G18" s="193" t="s">
        <v>74</v>
      </c>
      <c r="H18" s="56" t="s">
        <v>75</v>
      </c>
      <c r="I18" s="49"/>
      <c r="J18" s="50">
        <f t="shared" si="2"/>
        <v>0</v>
      </c>
      <c r="K18" s="49">
        <v>100</v>
      </c>
      <c r="L18" s="50">
        <f t="shared" si="0"/>
        <v>1</v>
      </c>
      <c r="M18" s="51">
        <f t="shared" si="1"/>
        <v>1</v>
      </c>
      <c r="N18" s="60" t="s">
        <v>76</v>
      </c>
      <c r="O18" s="47" t="s">
        <v>65</v>
      </c>
      <c r="P18" s="52"/>
      <c r="Q18" s="112">
        <v>538177.80000000005</v>
      </c>
    </row>
    <row r="19" spans="1:17" ht="57" thickBot="1" x14ac:dyDescent="0.25">
      <c r="A19" s="41" t="s">
        <v>22</v>
      </c>
      <c r="B19" s="42"/>
      <c r="C19" s="41"/>
      <c r="D19" s="70" t="s">
        <v>77</v>
      </c>
      <c r="E19" s="43" t="s">
        <v>61</v>
      </c>
      <c r="F19" s="204" t="s">
        <v>178</v>
      </c>
      <c r="G19" s="195" t="s">
        <v>78</v>
      </c>
      <c r="H19" s="56" t="s">
        <v>79</v>
      </c>
      <c r="I19" s="49"/>
      <c r="J19" s="50">
        <f t="shared" si="2"/>
        <v>0</v>
      </c>
      <c r="K19" s="49">
        <v>100</v>
      </c>
      <c r="L19" s="50">
        <f t="shared" si="0"/>
        <v>1</v>
      </c>
      <c r="M19" s="51">
        <f t="shared" si="1"/>
        <v>1</v>
      </c>
      <c r="N19" s="60" t="s">
        <v>76</v>
      </c>
      <c r="O19" s="47" t="s">
        <v>65</v>
      </c>
      <c r="P19" s="52"/>
      <c r="Q19" s="112">
        <v>5842591.21</v>
      </c>
    </row>
    <row r="20" spans="1:17" ht="56.25" x14ac:dyDescent="0.2">
      <c r="A20" s="41" t="s">
        <v>22</v>
      </c>
      <c r="B20" s="42"/>
      <c r="C20" s="41"/>
      <c r="D20" s="70" t="s">
        <v>60</v>
      </c>
      <c r="E20" s="43" t="s">
        <v>61</v>
      </c>
      <c r="F20" s="204" t="s">
        <v>179</v>
      </c>
      <c r="G20" s="194" t="s">
        <v>80</v>
      </c>
      <c r="H20" s="56" t="s">
        <v>81</v>
      </c>
      <c r="I20" s="49"/>
      <c r="J20" s="50">
        <f t="shared" si="2"/>
        <v>0</v>
      </c>
      <c r="K20" s="49">
        <v>100</v>
      </c>
      <c r="L20" s="50">
        <f t="shared" si="0"/>
        <v>1</v>
      </c>
      <c r="M20" s="51">
        <f t="shared" si="1"/>
        <v>1</v>
      </c>
      <c r="N20" s="127" t="s">
        <v>82</v>
      </c>
      <c r="O20" s="47" t="s">
        <v>65</v>
      </c>
      <c r="P20" s="52"/>
      <c r="Q20" s="112">
        <v>1000000</v>
      </c>
    </row>
    <row r="21" spans="1:17" ht="45" x14ac:dyDescent="0.2">
      <c r="A21" s="41"/>
      <c r="B21" s="42"/>
      <c r="C21" s="41"/>
      <c r="D21" s="70" t="s">
        <v>83</v>
      </c>
      <c r="E21" s="43" t="s">
        <v>66</v>
      </c>
      <c r="F21" s="204" t="s">
        <v>180</v>
      </c>
      <c r="G21" s="194" t="s">
        <v>84</v>
      </c>
      <c r="H21" s="70" t="s">
        <v>70</v>
      </c>
      <c r="I21" s="49"/>
      <c r="J21" s="50">
        <f t="shared" si="2"/>
        <v>0</v>
      </c>
      <c r="K21" s="49">
        <v>100</v>
      </c>
      <c r="L21" s="50">
        <f t="shared" si="0"/>
        <v>1</v>
      </c>
      <c r="M21" s="51">
        <f t="shared" si="1"/>
        <v>1</v>
      </c>
      <c r="N21" s="70" t="s">
        <v>71</v>
      </c>
      <c r="O21" s="47" t="s">
        <v>72</v>
      </c>
      <c r="P21" s="52"/>
      <c r="Q21" s="112">
        <v>36715325</v>
      </c>
    </row>
    <row r="22" spans="1:17" hidden="1" x14ac:dyDescent="0.2">
      <c r="A22" s="41"/>
      <c r="B22" s="42"/>
      <c r="C22" s="41"/>
      <c r="D22" s="70"/>
      <c r="E22" s="43"/>
      <c r="F22" s="57"/>
      <c r="G22" s="58"/>
      <c r="H22" s="56"/>
      <c r="I22" s="49"/>
      <c r="J22" s="50">
        <f t="shared" si="2"/>
        <v>0</v>
      </c>
      <c r="K22" s="49"/>
      <c r="L22" s="50">
        <f t="shared" si="0"/>
        <v>0</v>
      </c>
      <c r="M22" s="51">
        <f t="shared" si="1"/>
        <v>0</v>
      </c>
      <c r="N22" s="60"/>
      <c r="O22" s="47"/>
      <c r="P22" s="52"/>
      <c r="Q22" s="112"/>
    </row>
    <row r="23" spans="1:17" hidden="1" x14ac:dyDescent="0.2">
      <c r="A23" s="41"/>
      <c r="B23" s="42"/>
      <c r="C23" s="41"/>
      <c r="D23" s="70"/>
      <c r="E23" s="43"/>
      <c r="F23" s="57"/>
      <c r="G23" s="58"/>
      <c r="H23" s="56"/>
      <c r="I23" s="49"/>
      <c r="J23" s="50">
        <f t="shared" si="2"/>
        <v>0</v>
      </c>
      <c r="K23" s="49"/>
      <c r="L23" s="50">
        <f t="shared" si="0"/>
        <v>0</v>
      </c>
      <c r="M23" s="51">
        <f t="shared" si="1"/>
        <v>0</v>
      </c>
      <c r="N23" s="60"/>
      <c r="O23" s="47"/>
      <c r="P23" s="52"/>
      <c r="Q23" s="112"/>
    </row>
    <row r="24" spans="1:17" hidden="1" x14ac:dyDescent="0.2">
      <c r="A24" s="41"/>
      <c r="B24" s="42"/>
      <c r="C24" s="41"/>
      <c r="D24" s="70"/>
      <c r="E24" s="43"/>
      <c r="F24" s="57"/>
      <c r="G24" s="59"/>
      <c r="H24" s="56"/>
      <c r="I24" s="49"/>
      <c r="J24" s="50">
        <f t="shared" si="2"/>
        <v>0</v>
      </c>
      <c r="K24" s="49"/>
      <c r="L24" s="50">
        <f t="shared" si="0"/>
        <v>0</v>
      </c>
      <c r="M24" s="51">
        <f t="shared" si="1"/>
        <v>0</v>
      </c>
      <c r="N24" s="60"/>
      <c r="O24" s="47"/>
      <c r="P24" s="52"/>
      <c r="Q24" s="113"/>
    </row>
    <row r="25" spans="1:17" hidden="1" x14ac:dyDescent="0.2">
      <c r="A25" s="41"/>
      <c r="B25" s="42"/>
      <c r="C25" s="41"/>
      <c r="D25" s="70"/>
      <c r="E25" s="43"/>
      <c r="F25" s="57"/>
      <c r="G25" s="59"/>
      <c r="H25" s="56"/>
      <c r="I25" s="49"/>
      <c r="J25" s="50">
        <f t="shared" si="2"/>
        <v>0</v>
      </c>
      <c r="K25" s="49"/>
      <c r="L25" s="50">
        <f t="shared" si="0"/>
        <v>0</v>
      </c>
      <c r="M25" s="51">
        <f t="shared" si="1"/>
        <v>0</v>
      </c>
      <c r="N25" s="60"/>
      <c r="O25" s="47"/>
      <c r="P25" s="52"/>
      <c r="Q25" s="113"/>
    </row>
    <row r="26" spans="1:17" hidden="1" x14ac:dyDescent="0.2">
      <c r="A26" s="41"/>
      <c r="B26" s="42"/>
      <c r="C26" s="41"/>
      <c r="D26" s="70"/>
      <c r="E26" s="43"/>
      <c r="F26" s="57"/>
      <c r="G26" s="58"/>
      <c r="H26" s="56"/>
      <c r="I26" s="49"/>
      <c r="J26" s="50">
        <f t="shared" si="2"/>
        <v>0</v>
      </c>
      <c r="K26" s="49"/>
      <c r="L26" s="50">
        <f t="shared" si="0"/>
        <v>0</v>
      </c>
      <c r="M26" s="51">
        <f t="shared" si="1"/>
        <v>0</v>
      </c>
      <c r="N26" s="60"/>
      <c r="O26" s="47"/>
      <c r="P26" s="52"/>
      <c r="Q26" s="113"/>
    </row>
    <row r="27" spans="1:17" hidden="1" x14ac:dyDescent="0.2">
      <c r="A27" s="41"/>
      <c r="B27" s="42"/>
      <c r="C27" s="41"/>
      <c r="D27" s="70"/>
      <c r="E27" s="43"/>
      <c r="F27" s="57"/>
      <c r="G27" s="58"/>
      <c r="H27" s="56"/>
      <c r="I27" s="49"/>
      <c r="J27" s="50">
        <f t="shared" si="2"/>
        <v>0</v>
      </c>
      <c r="K27" s="49"/>
      <c r="L27" s="50">
        <f t="shared" si="0"/>
        <v>0</v>
      </c>
      <c r="M27" s="51">
        <f t="shared" si="1"/>
        <v>0</v>
      </c>
      <c r="N27" s="60"/>
      <c r="O27" s="47"/>
      <c r="P27" s="52"/>
      <c r="Q27" s="113"/>
    </row>
    <row r="28" spans="1:17" hidden="1" x14ac:dyDescent="0.2">
      <c r="A28" s="41"/>
      <c r="B28" s="42"/>
      <c r="C28" s="41"/>
      <c r="D28" s="70"/>
      <c r="E28" s="43"/>
      <c r="F28" s="57"/>
      <c r="G28" s="58"/>
      <c r="H28" s="56"/>
      <c r="I28" s="49"/>
      <c r="J28" s="50">
        <f t="shared" si="2"/>
        <v>0</v>
      </c>
      <c r="K28" s="49"/>
      <c r="L28" s="50">
        <f t="shared" si="0"/>
        <v>0</v>
      </c>
      <c r="M28" s="51">
        <f t="shared" si="1"/>
        <v>0</v>
      </c>
      <c r="N28" s="60"/>
      <c r="O28" s="47"/>
      <c r="P28" s="52"/>
      <c r="Q28" s="113"/>
    </row>
    <row r="29" spans="1:17" hidden="1" x14ac:dyDescent="0.2">
      <c r="A29" s="41"/>
      <c r="B29" s="42"/>
      <c r="C29" s="41"/>
      <c r="D29" s="70"/>
      <c r="E29" s="43"/>
      <c r="F29" s="57"/>
      <c r="G29" s="58"/>
      <c r="H29" s="56"/>
      <c r="I29" s="49"/>
      <c r="J29" s="50">
        <f t="shared" si="2"/>
        <v>0</v>
      </c>
      <c r="K29" s="49"/>
      <c r="L29" s="50">
        <f t="shared" si="0"/>
        <v>0</v>
      </c>
      <c r="M29" s="51">
        <f t="shared" si="1"/>
        <v>0</v>
      </c>
      <c r="N29" s="60"/>
      <c r="O29" s="47"/>
      <c r="P29" s="52"/>
      <c r="Q29" s="113"/>
    </row>
    <row r="30" spans="1:17" hidden="1" x14ac:dyDescent="0.2">
      <c r="A30" s="41"/>
      <c r="B30" s="42"/>
      <c r="C30" s="41"/>
      <c r="D30" s="70"/>
      <c r="E30" s="43"/>
      <c r="F30" s="57"/>
      <c r="G30" s="61"/>
      <c r="H30" s="56"/>
      <c r="I30" s="49"/>
      <c r="J30" s="50">
        <f t="shared" si="2"/>
        <v>0</v>
      </c>
      <c r="K30" s="49"/>
      <c r="L30" s="50">
        <f t="shared" si="0"/>
        <v>0</v>
      </c>
      <c r="M30" s="51">
        <f t="shared" si="1"/>
        <v>0</v>
      </c>
      <c r="N30" s="60"/>
      <c r="O30" s="47"/>
      <c r="P30" s="52"/>
      <c r="Q30" s="113"/>
    </row>
    <row r="31" spans="1:17" hidden="1" x14ac:dyDescent="0.2">
      <c r="A31" s="41"/>
      <c r="B31" s="42"/>
      <c r="C31" s="41"/>
      <c r="D31" s="70"/>
      <c r="E31" s="43"/>
      <c r="F31" s="57"/>
      <c r="G31" s="61"/>
      <c r="H31" s="56"/>
      <c r="I31" s="49"/>
      <c r="J31" s="50">
        <f t="shared" si="2"/>
        <v>0</v>
      </c>
      <c r="K31" s="49"/>
      <c r="L31" s="50">
        <f t="shared" si="0"/>
        <v>0</v>
      </c>
      <c r="M31" s="51">
        <f t="shared" si="1"/>
        <v>0</v>
      </c>
      <c r="N31" s="60"/>
      <c r="O31" s="47"/>
      <c r="P31" s="52"/>
      <c r="Q31" s="113"/>
    </row>
    <row r="32" spans="1:17" hidden="1" x14ac:dyDescent="0.2">
      <c r="A32" s="41"/>
      <c r="B32" s="42"/>
      <c r="C32" s="53"/>
      <c r="D32" s="70"/>
      <c r="E32" s="43"/>
      <c r="F32" s="57"/>
      <c r="G32" s="61"/>
      <c r="H32" s="56"/>
      <c r="I32" s="49"/>
      <c r="J32" s="50">
        <f t="shared" si="2"/>
        <v>0</v>
      </c>
      <c r="K32" s="49"/>
      <c r="L32" s="50">
        <f t="shared" si="0"/>
        <v>0</v>
      </c>
      <c r="M32" s="51">
        <f t="shared" si="1"/>
        <v>0</v>
      </c>
      <c r="N32" s="60"/>
      <c r="O32" s="47"/>
      <c r="P32" s="52"/>
      <c r="Q32" s="112"/>
    </row>
    <row r="33" spans="1:17" hidden="1" x14ac:dyDescent="0.2">
      <c r="A33" s="41"/>
      <c r="B33" s="42"/>
      <c r="C33" s="53"/>
      <c r="D33" s="70"/>
      <c r="E33" s="43"/>
      <c r="F33" s="57"/>
      <c r="G33" s="59"/>
      <c r="H33" s="56"/>
      <c r="I33" s="49"/>
      <c r="J33" s="50">
        <v>0</v>
      </c>
      <c r="K33" s="49"/>
      <c r="L33" s="50">
        <v>0</v>
      </c>
      <c r="M33" s="51"/>
      <c r="N33" s="60"/>
      <c r="O33" s="47"/>
      <c r="P33" s="52"/>
      <c r="Q33" s="113"/>
    </row>
    <row r="34" spans="1:17" hidden="1" x14ac:dyDescent="0.2">
      <c r="A34" s="41"/>
      <c r="B34" s="42"/>
      <c r="C34" s="53"/>
      <c r="D34" s="70"/>
      <c r="E34" s="43"/>
      <c r="F34" s="57"/>
      <c r="G34" s="59"/>
      <c r="H34" s="56"/>
      <c r="I34" s="49"/>
      <c r="J34" s="50">
        <f t="shared" si="2"/>
        <v>0</v>
      </c>
      <c r="K34" s="49"/>
      <c r="L34" s="50">
        <f t="shared" si="0"/>
        <v>0</v>
      </c>
      <c r="M34" s="51">
        <f t="shared" si="1"/>
        <v>0</v>
      </c>
      <c r="N34" s="60"/>
      <c r="O34" s="47"/>
      <c r="P34" s="52"/>
      <c r="Q34" s="113"/>
    </row>
    <row r="35" spans="1:17" hidden="1" x14ac:dyDescent="0.2">
      <c r="A35" s="41"/>
      <c r="B35" s="42"/>
      <c r="C35" s="53"/>
      <c r="D35" s="70"/>
      <c r="E35" s="43"/>
      <c r="F35" s="57"/>
      <c r="G35" s="59"/>
      <c r="H35" s="56"/>
      <c r="I35" s="49"/>
      <c r="J35" s="50">
        <f t="shared" si="2"/>
        <v>0</v>
      </c>
      <c r="K35" s="49"/>
      <c r="L35" s="50">
        <f t="shared" si="0"/>
        <v>0</v>
      </c>
      <c r="M35" s="51">
        <f t="shared" si="1"/>
        <v>0</v>
      </c>
      <c r="N35" s="60"/>
      <c r="O35" s="47"/>
      <c r="P35" s="52"/>
      <c r="Q35" s="113"/>
    </row>
    <row r="36" spans="1:17" hidden="1" x14ac:dyDescent="0.2">
      <c r="A36" s="41"/>
      <c r="B36" s="42"/>
      <c r="C36" s="53"/>
      <c r="D36" s="70"/>
      <c r="E36" s="43"/>
      <c r="F36" s="57"/>
      <c r="G36" s="59"/>
      <c r="H36" s="56"/>
      <c r="I36" s="49"/>
      <c r="J36" s="50">
        <f t="shared" si="2"/>
        <v>0</v>
      </c>
      <c r="K36" s="49"/>
      <c r="L36" s="50">
        <f t="shared" si="0"/>
        <v>0</v>
      </c>
      <c r="M36" s="51">
        <f t="shared" si="1"/>
        <v>0</v>
      </c>
      <c r="N36" s="60"/>
      <c r="O36" s="47"/>
      <c r="P36" s="52"/>
      <c r="Q36" s="113"/>
    </row>
    <row r="37" spans="1:17" hidden="1" x14ac:dyDescent="0.2">
      <c r="A37" s="41"/>
      <c r="B37" s="42"/>
      <c r="C37" s="53"/>
      <c r="D37" s="70"/>
      <c r="E37" s="43"/>
      <c r="F37" s="57"/>
      <c r="G37" s="58"/>
      <c r="H37" s="56"/>
      <c r="I37" s="49"/>
      <c r="J37" s="50">
        <f t="shared" si="2"/>
        <v>0</v>
      </c>
      <c r="K37" s="49"/>
      <c r="L37" s="50">
        <f t="shared" si="0"/>
        <v>0</v>
      </c>
      <c r="M37" s="51">
        <f t="shared" si="1"/>
        <v>0</v>
      </c>
      <c r="N37" s="60"/>
      <c r="O37" s="47"/>
      <c r="P37" s="52"/>
      <c r="Q37" s="113"/>
    </row>
    <row r="38" spans="1:17" hidden="1" x14ac:dyDescent="0.2">
      <c r="A38" s="41"/>
      <c r="B38" s="42"/>
      <c r="C38" s="41"/>
      <c r="D38" s="70"/>
      <c r="E38" s="43"/>
      <c r="F38" s="57"/>
      <c r="G38" s="58"/>
      <c r="H38" s="56"/>
      <c r="I38" s="49"/>
      <c r="J38" s="50">
        <f t="shared" si="2"/>
        <v>0</v>
      </c>
      <c r="K38" s="49"/>
      <c r="L38" s="50">
        <f t="shared" si="0"/>
        <v>0</v>
      </c>
      <c r="M38" s="51">
        <f t="shared" si="1"/>
        <v>0</v>
      </c>
      <c r="N38" s="56"/>
      <c r="O38" s="62"/>
      <c r="P38" s="52"/>
      <c r="Q38" s="113"/>
    </row>
    <row r="39" spans="1:17" hidden="1" x14ac:dyDescent="0.2">
      <c r="A39" s="41"/>
      <c r="B39" s="42"/>
      <c r="C39" s="41"/>
      <c r="D39" s="128"/>
      <c r="E39" s="63"/>
      <c r="F39" s="64"/>
      <c r="G39" s="65"/>
      <c r="H39" s="56"/>
      <c r="I39" s="49"/>
      <c r="J39" s="50">
        <f t="shared" si="2"/>
        <v>0</v>
      </c>
      <c r="K39" s="49"/>
      <c r="L39" s="50">
        <f t="shared" si="0"/>
        <v>0</v>
      </c>
      <c r="M39" s="51">
        <f t="shared" si="1"/>
        <v>0</v>
      </c>
      <c r="N39" s="60"/>
      <c r="O39" s="47"/>
      <c r="P39" s="52"/>
      <c r="Q39" s="113"/>
    </row>
    <row r="40" spans="1:17" hidden="1" x14ac:dyDescent="0.2">
      <c r="A40" s="41"/>
      <c r="B40" s="42"/>
      <c r="C40" s="53"/>
      <c r="D40" s="66"/>
      <c r="E40" s="67"/>
      <c r="F40" s="68"/>
      <c r="G40" s="66"/>
      <c r="H40" s="56"/>
      <c r="I40" s="49"/>
      <c r="J40" s="50">
        <f t="shared" si="2"/>
        <v>0</v>
      </c>
      <c r="K40" s="49"/>
      <c r="L40" s="50">
        <f t="shared" si="0"/>
        <v>0</v>
      </c>
      <c r="M40" s="51">
        <f t="shared" si="1"/>
        <v>0</v>
      </c>
      <c r="N40" s="60"/>
      <c r="O40" s="47"/>
      <c r="P40" s="52"/>
      <c r="Q40" s="113"/>
    </row>
    <row r="41" spans="1:17" hidden="1" x14ac:dyDescent="0.2">
      <c r="A41" s="41"/>
      <c r="B41" s="42"/>
      <c r="C41" s="41"/>
      <c r="D41" s="128"/>
      <c r="E41" s="43"/>
      <c r="F41" s="69"/>
      <c r="G41" s="60"/>
      <c r="H41" s="56"/>
      <c r="I41" s="49"/>
      <c r="J41" s="50">
        <f t="shared" si="2"/>
        <v>0</v>
      </c>
      <c r="K41" s="49"/>
      <c r="L41" s="50">
        <f t="shared" si="0"/>
        <v>0</v>
      </c>
      <c r="M41" s="51">
        <f t="shared" si="1"/>
        <v>0</v>
      </c>
      <c r="N41" s="56"/>
      <c r="O41" s="62"/>
      <c r="P41" s="52"/>
      <c r="Q41" s="113"/>
    </row>
    <row r="42" spans="1:17" hidden="1" x14ac:dyDescent="0.2">
      <c r="A42" s="41"/>
      <c r="B42" s="42"/>
      <c r="C42" s="41"/>
      <c r="D42" s="128"/>
      <c r="E42" s="43"/>
      <c r="F42" s="68"/>
      <c r="G42" s="56"/>
      <c r="H42" s="56"/>
      <c r="I42" s="49"/>
      <c r="J42" s="50">
        <f t="shared" si="2"/>
        <v>0</v>
      </c>
      <c r="K42" s="49"/>
      <c r="L42" s="50">
        <f t="shared" si="0"/>
        <v>0</v>
      </c>
      <c r="M42" s="51">
        <f t="shared" si="1"/>
        <v>0</v>
      </c>
      <c r="N42" s="60"/>
      <c r="O42" s="47"/>
      <c r="P42" s="52"/>
      <c r="Q42" s="113"/>
    </row>
    <row r="43" spans="1:17" hidden="1" x14ac:dyDescent="0.2">
      <c r="A43" s="41"/>
      <c r="B43" s="42"/>
      <c r="C43" s="41"/>
      <c r="D43" s="128"/>
      <c r="E43" s="43"/>
      <c r="F43" s="68"/>
      <c r="G43" s="56"/>
      <c r="H43" s="56"/>
      <c r="I43" s="49"/>
      <c r="J43" s="50">
        <f t="shared" si="2"/>
        <v>0</v>
      </c>
      <c r="K43" s="49"/>
      <c r="L43" s="50">
        <f t="shared" si="0"/>
        <v>0</v>
      </c>
      <c r="M43" s="51">
        <f t="shared" si="1"/>
        <v>0</v>
      </c>
      <c r="N43" s="56"/>
      <c r="O43" s="62"/>
      <c r="P43" s="52"/>
      <c r="Q43" s="113"/>
    </row>
    <row r="44" spans="1:17" hidden="1" x14ac:dyDescent="0.2">
      <c r="A44" s="41"/>
      <c r="B44" s="42"/>
      <c r="C44" s="41"/>
      <c r="D44" s="128"/>
      <c r="E44" s="43"/>
      <c r="F44" s="68"/>
      <c r="G44" s="56"/>
      <c r="H44" s="56"/>
      <c r="I44" s="49"/>
      <c r="J44" s="50">
        <f t="shared" si="2"/>
        <v>0</v>
      </c>
      <c r="K44" s="49"/>
      <c r="L44" s="50">
        <f t="shared" si="0"/>
        <v>0</v>
      </c>
      <c r="M44" s="51">
        <f t="shared" si="1"/>
        <v>0</v>
      </c>
      <c r="N44" s="60"/>
      <c r="O44" s="47"/>
      <c r="P44" s="52"/>
      <c r="Q44" s="113"/>
    </row>
    <row r="45" spans="1:17" hidden="1" x14ac:dyDescent="0.2">
      <c r="A45" s="41"/>
      <c r="B45" s="42"/>
      <c r="C45" s="41"/>
      <c r="D45" s="70"/>
      <c r="E45" s="43"/>
      <c r="F45" s="68"/>
      <c r="G45" s="56"/>
      <c r="H45" s="56"/>
      <c r="I45" s="49"/>
      <c r="J45" s="50">
        <f t="shared" si="2"/>
        <v>0</v>
      </c>
      <c r="K45" s="49"/>
      <c r="L45" s="50">
        <f t="shared" si="0"/>
        <v>0</v>
      </c>
      <c r="M45" s="51">
        <f t="shared" si="1"/>
        <v>0</v>
      </c>
      <c r="N45" s="70"/>
      <c r="O45" s="62"/>
      <c r="P45" s="52"/>
      <c r="Q45" s="113"/>
    </row>
    <row r="46" spans="1:17" hidden="1" x14ac:dyDescent="0.2">
      <c r="A46" s="41"/>
      <c r="B46" s="42"/>
      <c r="C46" s="41"/>
      <c r="D46" s="70"/>
      <c r="E46" s="43"/>
      <c r="F46" s="68"/>
      <c r="G46" s="56"/>
      <c r="H46" s="56"/>
      <c r="I46" s="49"/>
      <c r="J46" s="50">
        <f t="shared" si="2"/>
        <v>0</v>
      </c>
      <c r="K46" s="49"/>
      <c r="L46" s="50">
        <f t="shared" si="0"/>
        <v>0</v>
      </c>
      <c r="M46" s="51">
        <f t="shared" si="1"/>
        <v>0</v>
      </c>
      <c r="N46" s="70"/>
      <c r="O46" s="62"/>
      <c r="P46" s="52"/>
      <c r="Q46" s="112"/>
    </row>
    <row r="47" spans="1:17" hidden="1" x14ac:dyDescent="0.2">
      <c r="A47" s="41"/>
      <c r="B47" s="42"/>
      <c r="C47" s="41"/>
      <c r="D47" s="70"/>
      <c r="E47" s="43"/>
      <c r="F47" s="68"/>
      <c r="G47" s="56"/>
      <c r="H47" s="56"/>
      <c r="I47" s="49"/>
      <c r="J47" s="50">
        <f t="shared" si="2"/>
        <v>0</v>
      </c>
      <c r="K47" s="49"/>
      <c r="L47" s="50">
        <f t="shared" si="0"/>
        <v>0</v>
      </c>
      <c r="M47" s="51">
        <f t="shared" si="1"/>
        <v>0</v>
      </c>
      <c r="N47" s="56"/>
      <c r="O47" s="62"/>
      <c r="P47" s="52"/>
      <c r="Q47" s="113"/>
    </row>
    <row r="48" spans="1:17" hidden="1" x14ac:dyDescent="0.2">
      <c r="A48" s="41"/>
      <c r="B48" s="42"/>
      <c r="C48" s="41"/>
      <c r="D48" s="70"/>
      <c r="E48" s="43"/>
      <c r="F48" s="68"/>
      <c r="G48" s="56"/>
      <c r="H48" s="56"/>
      <c r="I48" s="49"/>
      <c r="J48" s="50">
        <f t="shared" si="2"/>
        <v>0</v>
      </c>
      <c r="K48" s="49"/>
      <c r="L48" s="50">
        <f t="shared" si="0"/>
        <v>0</v>
      </c>
      <c r="M48" s="51">
        <f t="shared" si="1"/>
        <v>0</v>
      </c>
      <c r="N48" s="70"/>
      <c r="O48" s="62"/>
      <c r="P48" s="52"/>
      <c r="Q48" s="113"/>
    </row>
    <row r="49" spans="1:17" hidden="1" x14ac:dyDescent="0.2">
      <c r="A49" s="41"/>
      <c r="B49" s="42"/>
      <c r="C49" s="41"/>
      <c r="D49" s="70"/>
      <c r="E49" s="43"/>
      <c r="F49" s="68"/>
      <c r="G49" s="56"/>
      <c r="H49" s="56"/>
      <c r="I49" s="49"/>
      <c r="J49" s="50">
        <f t="shared" si="2"/>
        <v>0</v>
      </c>
      <c r="K49" s="49"/>
      <c r="L49" s="50">
        <f t="shared" si="0"/>
        <v>0</v>
      </c>
      <c r="M49" s="51">
        <f t="shared" si="1"/>
        <v>0</v>
      </c>
      <c r="N49" s="70"/>
      <c r="O49" s="62"/>
      <c r="P49" s="52"/>
      <c r="Q49" s="113"/>
    </row>
    <row r="50" spans="1:17" hidden="1" x14ac:dyDescent="0.2">
      <c r="A50" s="41"/>
      <c r="B50" s="42"/>
      <c r="C50" s="41"/>
      <c r="D50" s="70"/>
      <c r="E50" s="43"/>
      <c r="F50" s="68"/>
      <c r="G50" s="56"/>
      <c r="H50" s="56"/>
      <c r="I50" s="49"/>
      <c r="J50" s="50">
        <f t="shared" si="2"/>
        <v>0</v>
      </c>
      <c r="K50" s="49"/>
      <c r="L50" s="50">
        <f t="shared" si="0"/>
        <v>0</v>
      </c>
      <c r="M50" s="51">
        <f t="shared" si="1"/>
        <v>0</v>
      </c>
      <c r="N50" s="56"/>
      <c r="O50" s="62"/>
      <c r="P50" s="52"/>
      <c r="Q50" s="113"/>
    </row>
    <row r="51" spans="1:17" hidden="1" x14ac:dyDescent="0.2">
      <c r="A51" s="41"/>
      <c r="B51" s="42"/>
      <c r="C51" s="41"/>
      <c r="D51" s="70"/>
      <c r="E51" s="43"/>
      <c r="F51" s="68"/>
      <c r="G51" s="56"/>
      <c r="H51" s="56"/>
      <c r="I51" s="49"/>
      <c r="J51" s="50">
        <f t="shared" si="2"/>
        <v>0</v>
      </c>
      <c r="K51" s="49"/>
      <c r="L51" s="50">
        <f t="shared" si="0"/>
        <v>0</v>
      </c>
      <c r="M51" s="51">
        <f t="shared" si="1"/>
        <v>0</v>
      </c>
      <c r="N51" s="56"/>
      <c r="O51" s="62"/>
      <c r="P51" s="52"/>
      <c r="Q51" s="113"/>
    </row>
    <row r="52" spans="1:17" hidden="1" x14ac:dyDescent="0.2">
      <c r="A52" s="41"/>
      <c r="B52" s="42"/>
      <c r="C52" s="41"/>
      <c r="D52" s="70"/>
      <c r="E52" s="43"/>
      <c r="F52" s="68"/>
      <c r="G52" s="56"/>
      <c r="H52" s="56"/>
      <c r="I52" s="49"/>
      <c r="J52" s="50">
        <f t="shared" si="2"/>
        <v>0</v>
      </c>
      <c r="K52" s="49"/>
      <c r="L52" s="50">
        <f t="shared" si="0"/>
        <v>0</v>
      </c>
      <c r="M52" s="51">
        <f t="shared" si="1"/>
        <v>0</v>
      </c>
      <c r="N52" s="56"/>
      <c r="O52" s="62"/>
      <c r="P52" s="52"/>
      <c r="Q52" s="113"/>
    </row>
    <row r="53" spans="1:17" hidden="1" x14ac:dyDescent="0.2">
      <c r="A53" s="41"/>
      <c r="B53" s="42"/>
      <c r="C53" s="41"/>
      <c r="D53" s="70"/>
      <c r="E53" s="43"/>
      <c r="F53" s="68"/>
      <c r="G53" s="56"/>
      <c r="H53" s="56"/>
      <c r="I53" s="49"/>
      <c r="J53" s="50">
        <f t="shared" si="2"/>
        <v>0</v>
      </c>
      <c r="K53" s="49"/>
      <c r="L53" s="50">
        <f t="shared" si="0"/>
        <v>0</v>
      </c>
      <c r="M53" s="51">
        <f t="shared" si="1"/>
        <v>0</v>
      </c>
      <c r="N53" s="56"/>
      <c r="O53" s="62"/>
      <c r="P53" s="52"/>
      <c r="Q53" s="113"/>
    </row>
    <row r="54" spans="1:17" hidden="1" x14ac:dyDescent="0.2">
      <c r="A54" s="41"/>
      <c r="B54" s="42"/>
      <c r="C54" s="41"/>
      <c r="D54" s="70"/>
      <c r="E54" s="43"/>
      <c r="F54" s="68"/>
      <c r="G54" s="56"/>
      <c r="H54" s="56"/>
      <c r="I54" s="49"/>
      <c r="J54" s="50">
        <f t="shared" si="2"/>
        <v>0</v>
      </c>
      <c r="K54" s="49"/>
      <c r="L54" s="50">
        <f t="shared" si="0"/>
        <v>0</v>
      </c>
      <c r="M54" s="51">
        <f t="shared" si="1"/>
        <v>0</v>
      </c>
      <c r="N54" s="56"/>
      <c r="O54" s="62"/>
      <c r="P54" s="52"/>
      <c r="Q54" s="113"/>
    </row>
    <row r="55" spans="1:17" hidden="1" x14ac:dyDescent="0.2">
      <c r="A55" s="41"/>
      <c r="B55" s="42"/>
      <c r="C55" s="41"/>
      <c r="D55" s="70"/>
      <c r="E55" s="67"/>
      <c r="F55" s="68"/>
      <c r="G55" s="56"/>
      <c r="H55" s="56"/>
      <c r="I55" s="49"/>
      <c r="J55" s="50">
        <f t="shared" si="2"/>
        <v>0</v>
      </c>
      <c r="K55" s="49"/>
      <c r="L55" s="50">
        <f t="shared" si="0"/>
        <v>0</v>
      </c>
      <c r="M55" s="51">
        <f t="shared" si="1"/>
        <v>0</v>
      </c>
      <c r="N55" s="56"/>
      <c r="O55" s="62"/>
      <c r="P55" s="52"/>
      <c r="Q55" s="113"/>
    </row>
    <row r="56" spans="1:17" hidden="1" x14ac:dyDescent="0.2">
      <c r="A56" s="41"/>
      <c r="B56" s="42"/>
      <c r="C56" s="41"/>
      <c r="D56" s="70"/>
      <c r="E56" s="67"/>
      <c r="F56" s="68"/>
      <c r="G56" s="56"/>
      <c r="H56" s="56"/>
      <c r="I56" s="49"/>
      <c r="J56" s="50">
        <f t="shared" si="2"/>
        <v>0</v>
      </c>
      <c r="K56" s="49"/>
      <c r="L56" s="50">
        <f t="shared" si="0"/>
        <v>0</v>
      </c>
      <c r="M56" s="51">
        <f t="shared" si="1"/>
        <v>0</v>
      </c>
      <c r="N56" s="56"/>
      <c r="O56" s="62"/>
      <c r="P56" s="52"/>
      <c r="Q56" s="113"/>
    </row>
    <row r="57" spans="1:17" hidden="1" x14ac:dyDescent="0.2">
      <c r="A57" s="41"/>
      <c r="B57" s="42"/>
      <c r="C57" s="41"/>
      <c r="D57" s="70"/>
      <c r="E57" s="67"/>
      <c r="F57" s="68"/>
      <c r="G57" s="56"/>
      <c r="H57" s="56"/>
      <c r="I57" s="49"/>
      <c r="J57" s="50">
        <f t="shared" si="2"/>
        <v>0</v>
      </c>
      <c r="K57" s="49"/>
      <c r="L57" s="50">
        <f t="shared" si="0"/>
        <v>0</v>
      </c>
      <c r="M57" s="51">
        <f t="shared" si="1"/>
        <v>0</v>
      </c>
      <c r="N57" s="56"/>
      <c r="O57" s="62"/>
      <c r="P57" s="52"/>
      <c r="Q57" s="113"/>
    </row>
    <row r="58" spans="1:17" hidden="1" x14ac:dyDescent="0.2">
      <c r="A58" s="41"/>
      <c r="B58" s="42"/>
      <c r="C58" s="41"/>
      <c r="D58" s="70"/>
      <c r="E58" s="67"/>
      <c r="F58" s="68"/>
      <c r="G58" s="56"/>
      <c r="H58" s="56"/>
      <c r="I58" s="49"/>
      <c r="J58" s="50">
        <f t="shared" si="2"/>
        <v>0</v>
      </c>
      <c r="K58" s="49"/>
      <c r="L58" s="50">
        <f t="shared" si="0"/>
        <v>0</v>
      </c>
      <c r="M58" s="51">
        <f t="shared" si="1"/>
        <v>0</v>
      </c>
      <c r="N58" s="56"/>
      <c r="O58" s="62"/>
      <c r="P58" s="52"/>
      <c r="Q58" s="113"/>
    </row>
    <row r="59" spans="1:17" hidden="1" x14ac:dyDescent="0.2">
      <c r="A59" s="41"/>
      <c r="B59" s="42"/>
      <c r="C59" s="41"/>
      <c r="D59" s="70"/>
      <c r="E59" s="67"/>
      <c r="F59" s="68"/>
      <c r="G59" s="56"/>
      <c r="H59" s="56"/>
      <c r="I59" s="49"/>
      <c r="J59" s="50">
        <f t="shared" si="2"/>
        <v>0</v>
      </c>
      <c r="K59" s="49"/>
      <c r="L59" s="50">
        <f t="shared" si="0"/>
        <v>0</v>
      </c>
      <c r="M59" s="51">
        <f t="shared" si="1"/>
        <v>0</v>
      </c>
      <c r="N59" s="56"/>
      <c r="O59" s="62"/>
      <c r="P59" s="52"/>
      <c r="Q59" s="113"/>
    </row>
    <row r="60" spans="1:17" hidden="1" x14ac:dyDescent="0.2">
      <c r="A60" s="41"/>
      <c r="B60" s="42"/>
      <c r="C60" s="41"/>
      <c r="D60" s="70"/>
      <c r="E60" s="67"/>
      <c r="F60" s="68"/>
      <c r="G60" s="56"/>
      <c r="H60" s="56"/>
      <c r="I60" s="49"/>
      <c r="J60" s="50">
        <f t="shared" si="2"/>
        <v>0</v>
      </c>
      <c r="K60" s="49"/>
      <c r="L60" s="50">
        <f t="shared" si="0"/>
        <v>0</v>
      </c>
      <c r="M60" s="51">
        <f t="shared" si="1"/>
        <v>0</v>
      </c>
      <c r="N60" s="56"/>
      <c r="O60" s="62"/>
      <c r="P60" s="52"/>
      <c r="Q60" s="113"/>
    </row>
    <row r="61" spans="1:17" hidden="1" x14ac:dyDescent="0.2">
      <c r="A61" s="41"/>
      <c r="B61" s="42"/>
      <c r="C61" s="41"/>
      <c r="D61" s="70"/>
      <c r="E61" s="67"/>
      <c r="F61" s="68"/>
      <c r="G61" s="56"/>
      <c r="H61" s="56"/>
      <c r="I61" s="49"/>
      <c r="J61" s="50">
        <f t="shared" si="2"/>
        <v>0</v>
      </c>
      <c r="K61" s="49"/>
      <c r="L61" s="50">
        <f t="shared" si="0"/>
        <v>0</v>
      </c>
      <c r="M61" s="51">
        <f t="shared" si="1"/>
        <v>0</v>
      </c>
      <c r="N61" s="56"/>
      <c r="O61" s="62"/>
      <c r="P61" s="52"/>
      <c r="Q61" s="113"/>
    </row>
    <row r="62" spans="1:17" hidden="1" x14ac:dyDescent="0.2">
      <c r="A62" s="41"/>
      <c r="B62" s="42"/>
      <c r="C62" s="41"/>
      <c r="D62" s="70"/>
      <c r="E62" s="67"/>
      <c r="F62" s="68"/>
      <c r="G62" s="56"/>
      <c r="H62" s="56"/>
      <c r="I62" s="49"/>
      <c r="J62" s="50">
        <f t="shared" si="2"/>
        <v>0</v>
      </c>
      <c r="K62" s="49"/>
      <c r="L62" s="50">
        <f t="shared" si="0"/>
        <v>0</v>
      </c>
      <c r="M62" s="51">
        <f t="shared" si="1"/>
        <v>0</v>
      </c>
      <c r="N62" s="56"/>
      <c r="O62" s="62"/>
      <c r="P62" s="52"/>
      <c r="Q62" s="113"/>
    </row>
    <row r="63" spans="1:17" hidden="1" x14ac:dyDescent="0.2">
      <c r="A63" s="41"/>
      <c r="B63" s="42"/>
      <c r="C63" s="41"/>
      <c r="D63" s="70"/>
      <c r="E63" s="67"/>
      <c r="F63" s="68"/>
      <c r="G63" s="56"/>
      <c r="H63" s="56"/>
      <c r="I63" s="49"/>
      <c r="J63" s="50">
        <f t="shared" si="2"/>
        <v>0</v>
      </c>
      <c r="K63" s="49"/>
      <c r="L63" s="50">
        <f t="shared" si="0"/>
        <v>0</v>
      </c>
      <c r="M63" s="51">
        <f t="shared" si="1"/>
        <v>0</v>
      </c>
      <c r="N63" s="56"/>
      <c r="O63" s="62"/>
      <c r="P63" s="52"/>
      <c r="Q63" s="113"/>
    </row>
    <row r="64" spans="1:17" hidden="1" x14ac:dyDescent="0.2">
      <c r="A64" s="41"/>
      <c r="B64" s="42"/>
      <c r="C64" s="41"/>
      <c r="D64" s="70"/>
      <c r="E64" s="67"/>
      <c r="F64" s="68"/>
      <c r="G64" s="56"/>
      <c r="H64" s="56"/>
      <c r="I64" s="49"/>
      <c r="J64" s="50">
        <f t="shared" si="2"/>
        <v>0</v>
      </c>
      <c r="K64" s="49"/>
      <c r="L64" s="50">
        <f t="shared" si="0"/>
        <v>0</v>
      </c>
      <c r="M64" s="51">
        <f t="shared" si="1"/>
        <v>0</v>
      </c>
      <c r="N64" s="56"/>
      <c r="O64" s="62"/>
      <c r="P64" s="52"/>
      <c r="Q64" s="113"/>
    </row>
    <row r="65" spans="1:17" hidden="1" x14ac:dyDescent="0.2">
      <c r="A65" s="41"/>
      <c r="B65" s="42"/>
      <c r="C65" s="41"/>
      <c r="D65" s="70"/>
      <c r="E65" s="67"/>
      <c r="F65" s="68"/>
      <c r="G65" s="56"/>
      <c r="H65" s="56"/>
      <c r="I65" s="49"/>
      <c r="J65" s="50">
        <f t="shared" si="2"/>
        <v>0</v>
      </c>
      <c r="K65" s="49"/>
      <c r="L65" s="50">
        <f t="shared" si="0"/>
        <v>0</v>
      </c>
      <c r="M65" s="51">
        <f t="shared" si="1"/>
        <v>0</v>
      </c>
      <c r="N65" s="56"/>
      <c r="O65" s="62"/>
      <c r="P65" s="52"/>
      <c r="Q65" s="113"/>
    </row>
    <row r="66" spans="1:17" hidden="1" x14ac:dyDescent="0.2">
      <c r="A66" s="41"/>
      <c r="B66" s="42"/>
      <c r="C66" s="41"/>
      <c r="D66" s="70"/>
      <c r="E66" s="67"/>
      <c r="F66" s="68"/>
      <c r="G66" s="56"/>
      <c r="H66" s="56"/>
      <c r="I66" s="49"/>
      <c r="J66" s="50">
        <f t="shared" si="2"/>
        <v>0</v>
      </c>
      <c r="K66" s="49"/>
      <c r="L66" s="50">
        <f t="shared" si="0"/>
        <v>0</v>
      </c>
      <c r="M66" s="51">
        <f t="shared" si="1"/>
        <v>0</v>
      </c>
      <c r="N66" s="56"/>
      <c r="O66" s="62"/>
      <c r="P66" s="52"/>
      <c r="Q66" s="113"/>
    </row>
    <row r="67" spans="1:17" hidden="1" x14ac:dyDescent="0.2">
      <c r="A67" s="41"/>
      <c r="B67" s="42"/>
      <c r="C67" s="41"/>
      <c r="D67" s="70"/>
      <c r="E67" s="67"/>
      <c r="F67" s="68"/>
      <c r="G67" s="56"/>
      <c r="H67" s="56"/>
      <c r="I67" s="49"/>
      <c r="J67" s="50">
        <f t="shared" si="2"/>
        <v>0</v>
      </c>
      <c r="K67" s="49"/>
      <c r="L67" s="50">
        <f t="shared" si="0"/>
        <v>0</v>
      </c>
      <c r="M67" s="51">
        <f t="shared" si="1"/>
        <v>0</v>
      </c>
      <c r="N67" s="56"/>
      <c r="O67" s="62"/>
      <c r="P67" s="52"/>
      <c r="Q67" s="113"/>
    </row>
    <row r="68" spans="1:17" hidden="1" x14ac:dyDescent="0.2">
      <c r="A68" s="41"/>
      <c r="B68" s="42"/>
      <c r="C68" s="41"/>
      <c r="D68" s="70"/>
      <c r="E68" s="67"/>
      <c r="F68" s="68"/>
      <c r="G68" s="56"/>
      <c r="H68" s="56"/>
      <c r="I68" s="49"/>
      <c r="J68" s="50">
        <f t="shared" si="2"/>
        <v>0</v>
      </c>
      <c r="K68" s="49"/>
      <c r="L68" s="50">
        <f t="shared" si="0"/>
        <v>0</v>
      </c>
      <c r="M68" s="51">
        <f t="shared" si="1"/>
        <v>0</v>
      </c>
      <c r="N68" s="56"/>
      <c r="O68" s="62"/>
      <c r="P68" s="52"/>
      <c r="Q68" s="113"/>
    </row>
    <row r="69" spans="1:17" hidden="1" x14ac:dyDescent="0.2">
      <c r="A69" s="41"/>
      <c r="B69" s="42"/>
      <c r="C69" s="41"/>
      <c r="D69" s="70"/>
      <c r="E69" s="67"/>
      <c r="F69" s="68"/>
      <c r="G69" s="56"/>
      <c r="H69" s="56"/>
      <c r="I69" s="49"/>
      <c r="J69" s="50">
        <f t="shared" si="2"/>
        <v>0</v>
      </c>
      <c r="K69" s="49"/>
      <c r="L69" s="50">
        <f t="shared" si="0"/>
        <v>0</v>
      </c>
      <c r="M69" s="51">
        <f t="shared" si="1"/>
        <v>0</v>
      </c>
      <c r="N69" s="56"/>
      <c r="O69" s="62"/>
      <c r="P69" s="52"/>
      <c r="Q69" s="113"/>
    </row>
    <row r="70" spans="1:17" hidden="1" x14ac:dyDescent="0.2">
      <c r="A70" s="41"/>
      <c r="B70" s="42"/>
      <c r="C70" s="41"/>
      <c r="D70" s="70"/>
      <c r="E70" s="67"/>
      <c r="F70" s="68"/>
      <c r="G70" s="56"/>
      <c r="H70" s="56"/>
      <c r="I70" s="49"/>
      <c r="J70" s="50">
        <f t="shared" si="2"/>
        <v>0</v>
      </c>
      <c r="K70" s="49"/>
      <c r="L70" s="50">
        <f t="shared" si="0"/>
        <v>0</v>
      </c>
      <c r="M70" s="51">
        <f t="shared" si="1"/>
        <v>0</v>
      </c>
      <c r="N70" s="56"/>
      <c r="O70" s="62"/>
      <c r="P70" s="52"/>
      <c r="Q70" s="113"/>
    </row>
    <row r="71" spans="1:17" hidden="1" x14ac:dyDescent="0.2">
      <c r="A71" s="41"/>
      <c r="B71" s="42"/>
      <c r="C71" s="41"/>
      <c r="D71" s="70"/>
      <c r="E71" s="67"/>
      <c r="F71" s="68"/>
      <c r="G71" s="56"/>
      <c r="H71" s="56"/>
      <c r="I71" s="49"/>
      <c r="J71" s="50">
        <f t="shared" si="2"/>
        <v>0</v>
      </c>
      <c r="K71" s="49"/>
      <c r="L71" s="50">
        <f t="shared" si="0"/>
        <v>0</v>
      </c>
      <c r="M71" s="51">
        <f t="shared" si="1"/>
        <v>0</v>
      </c>
      <c r="N71" s="56"/>
      <c r="O71" s="62"/>
      <c r="P71" s="52"/>
      <c r="Q71" s="113"/>
    </row>
    <row r="72" spans="1:17" hidden="1" x14ac:dyDescent="0.2">
      <c r="A72" s="41"/>
      <c r="B72" s="42"/>
      <c r="C72" s="41"/>
      <c r="D72" s="70"/>
      <c r="E72" s="67"/>
      <c r="F72" s="68"/>
      <c r="G72" s="56"/>
      <c r="H72" s="56"/>
      <c r="I72" s="49"/>
      <c r="J72" s="50">
        <f t="shared" si="2"/>
        <v>0</v>
      </c>
      <c r="K72" s="49"/>
      <c r="L72" s="50">
        <f t="shared" si="0"/>
        <v>0</v>
      </c>
      <c r="M72" s="51">
        <f t="shared" si="1"/>
        <v>0</v>
      </c>
      <c r="N72" s="56"/>
      <c r="O72" s="62"/>
      <c r="P72" s="52"/>
      <c r="Q72" s="113"/>
    </row>
    <row r="73" spans="1:17" hidden="1" x14ac:dyDescent="0.2">
      <c r="A73" s="41"/>
      <c r="B73" s="42"/>
      <c r="C73" s="41"/>
      <c r="D73" s="70"/>
      <c r="E73" s="67"/>
      <c r="F73" s="68"/>
      <c r="G73" s="56"/>
      <c r="H73" s="56"/>
      <c r="I73" s="49"/>
      <c r="J73" s="50">
        <f t="shared" si="2"/>
        <v>0</v>
      </c>
      <c r="K73" s="49"/>
      <c r="L73" s="50">
        <f t="shared" si="0"/>
        <v>0</v>
      </c>
      <c r="M73" s="51">
        <f t="shared" si="1"/>
        <v>0</v>
      </c>
      <c r="N73" s="56"/>
      <c r="O73" s="62"/>
      <c r="P73" s="52"/>
      <c r="Q73" s="113"/>
    </row>
    <row r="74" spans="1:17" hidden="1" x14ac:dyDescent="0.2">
      <c r="A74" s="41"/>
      <c r="B74" s="42"/>
      <c r="C74" s="41"/>
      <c r="D74" s="70"/>
      <c r="E74" s="67"/>
      <c r="F74" s="68"/>
      <c r="G74" s="56"/>
      <c r="H74" s="56"/>
      <c r="I74" s="49"/>
      <c r="J74" s="50">
        <f t="shared" si="2"/>
        <v>0</v>
      </c>
      <c r="K74" s="49"/>
      <c r="L74" s="50">
        <f t="shared" si="0"/>
        <v>0</v>
      </c>
      <c r="M74" s="51">
        <f t="shared" si="1"/>
        <v>0</v>
      </c>
      <c r="N74" s="56"/>
      <c r="O74" s="62"/>
      <c r="P74" s="52"/>
      <c r="Q74" s="113"/>
    </row>
    <row r="75" spans="1:17" hidden="1" x14ac:dyDescent="0.2">
      <c r="A75" s="41"/>
      <c r="B75" s="42"/>
      <c r="C75" s="41"/>
      <c r="D75" s="70"/>
      <c r="E75" s="67"/>
      <c r="F75" s="68"/>
      <c r="G75" s="56"/>
      <c r="H75" s="56"/>
      <c r="I75" s="49"/>
      <c r="J75" s="50">
        <f t="shared" si="2"/>
        <v>0</v>
      </c>
      <c r="K75" s="49"/>
      <c r="L75" s="50">
        <f t="shared" si="0"/>
        <v>0</v>
      </c>
      <c r="M75" s="51">
        <f t="shared" si="1"/>
        <v>0</v>
      </c>
      <c r="N75" s="56"/>
      <c r="O75" s="62"/>
      <c r="P75" s="52"/>
      <c r="Q75" s="113"/>
    </row>
    <row r="76" spans="1:17" hidden="1" x14ac:dyDescent="0.2">
      <c r="A76" s="41"/>
      <c r="B76" s="42"/>
      <c r="C76" s="41"/>
      <c r="D76" s="70"/>
      <c r="E76" s="67"/>
      <c r="F76" s="68"/>
      <c r="G76" s="56"/>
      <c r="H76" s="56"/>
      <c r="I76" s="49"/>
      <c r="J76" s="50">
        <f t="shared" si="2"/>
        <v>0</v>
      </c>
      <c r="K76" s="49"/>
      <c r="L76" s="50">
        <f t="shared" si="0"/>
        <v>0</v>
      </c>
      <c r="M76" s="51">
        <f t="shared" si="1"/>
        <v>0</v>
      </c>
      <c r="N76" s="56"/>
      <c r="O76" s="62"/>
      <c r="P76" s="52"/>
      <c r="Q76" s="113"/>
    </row>
    <row r="77" spans="1:17" hidden="1" x14ac:dyDescent="0.2">
      <c r="A77" s="41"/>
      <c r="B77" s="42"/>
      <c r="C77" s="41"/>
      <c r="D77" s="70"/>
      <c r="E77" s="67"/>
      <c r="F77" s="68"/>
      <c r="G77" s="56"/>
      <c r="H77" s="56"/>
      <c r="I77" s="49"/>
      <c r="J77" s="50">
        <f t="shared" si="2"/>
        <v>0</v>
      </c>
      <c r="K77" s="49"/>
      <c r="L77" s="50">
        <f t="shared" si="0"/>
        <v>0</v>
      </c>
      <c r="M77" s="51">
        <f t="shared" si="1"/>
        <v>0</v>
      </c>
      <c r="N77" s="56"/>
      <c r="O77" s="62"/>
      <c r="P77" s="52"/>
      <c r="Q77" s="113"/>
    </row>
    <row r="78" spans="1:17" hidden="1" x14ac:dyDescent="0.2">
      <c r="A78" s="41"/>
      <c r="B78" s="42"/>
      <c r="C78" s="41"/>
      <c r="D78" s="70"/>
      <c r="E78" s="67"/>
      <c r="F78" s="68"/>
      <c r="G78" s="56"/>
      <c r="H78" s="56"/>
      <c r="I78" s="49"/>
      <c r="J78" s="50">
        <f t="shared" si="2"/>
        <v>0</v>
      </c>
      <c r="K78" s="49"/>
      <c r="L78" s="50">
        <f t="shared" si="0"/>
        <v>0</v>
      </c>
      <c r="M78" s="51">
        <f t="shared" si="1"/>
        <v>0</v>
      </c>
      <c r="N78" s="56"/>
      <c r="O78" s="62"/>
      <c r="P78" s="52"/>
      <c r="Q78" s="113"/>
    </row>
    <row r="79" spans="1:17" hidden="1" x14ac:dyDescent="0.2">
      <c r="A79" s="41"/>
      <c r="B79" s="42"/>
      <c r="C79" s="41"/>
      <c r="D79" s="70"/>
      <c r="E79" s="67"/>
      <c r="F79" s="68"/>
      <c r="G79" s="56"/>
      <c r="H79" s="56"/>
      <c r="I79" s="49"/>
      <c r="J79" s="50">
        <f t="shared" si="2"/>
        <v>0</v>
      </c>
      <c r="K79" s="49"/>
      <c r="L79" s="50">
        <f t="shared" ref="L79:L125" si="3">IF(OR(K79=0),0,(K79/(I79+K79)))</f>
        <v>0</v>
      </c>
      <c r="M79" s="51">
        <f t="shared" ref="M79:M125" si="4">J79+L79</f>
        <v>0</v>
      </c>
      <c r="N79" s="56"/>
      <c r="O79" s="62"/>
      <c r="P79" s="52"/>
      <c r="Q79" s="113"/>
    </row>
    <row r="80" spans="1:17" hidden="1" x14ac:dyDescent="0.2">
      <c r="A80" s="41"/>
      <c r="B80" s="42"/>
      <c r="C80" s="41"/>
      <c r="D80" s="70"/>
      <c r="E80" s="67"/>
      <c r="F80" s="68"/>
      <c r="G80" s="56"/>
      <c r="H80" s="56"/>
      <c r="I80" s="49"/>
      <c r="J80" s="50">
        <f t="shared" ref="J80:J125" si="5">IF(OR(I80=0),0,(I80/(I80+K80)))</f>
        <v>0</v>
      </c>
      <c r="K80" s="49"/>
      <c r="L80" s="50">
        <f t="shared" si="3"/>
        <v>0</v>
      </c>
      <c r="M80" s="51">
        <f t="shared" si="4"/>
        <v>0</v>
      </c>
      <c r="N80" s="56"/>
      <c r="O80" s="62"/>
      <c r="P80" s="52"/>
      <c r="Q80" s="113"/>
    </row>
    <row r="81" spans="1:17" hidden="1" x14ac:dyDescent="0.2">
      <c r="A81" s="41"/>
      <c r="B81" s="42"/>
      <c r="C81" s="41"/>
      <c r="D81" s="70"/>
      <c r="E81" s="67"/>
      <c r="F81" s="68"/>
      <c r="G81" s="56"/>
      <c r="H81" s="56"/>
      <c r="I81" s="49"/>
      <c r="J81" s="50">
        <f t="shared" si="5"/>
        <v>0</v>
      </c>
      <c r="K81" s="49"/>
      <c r="L81" s="50">
        <f t="shared" si="3"/>
        <v>0</v>
      </c>
      <c r="M81" s="51">
        <f t="shared" si="4"/>
        <v>0</v>
      </c>
      <c r="N81" s="56"/>
      <c r="O81" s="62"/>
      <c r="P81" s="52"/>
      <c r="Q81" s="113"/>
    </row>
    <row r="82" spans="1:17" hidden="1" x14ac:dyDescent="0.2">
      <c r="A82" s="41"/>
      <c r="B82" s="42"/>
      <c r="C82" s="41"/>
      <c r="D82" s="70"/>
      <c r="E82" s="67"/>
      <c r="F82" s="68"/>
      <c r="G82" s="56"/>
      <c r="H82" s="56"/>
      <c r="I82" s="49"/>
      <c r="J82" s="50">
        <f t="shared" si="5"/>
        <v>0</v>
      </c>
      <c r="K82" s="49"/>
      <c r="L82" s="50">
        <f t="shared" si="3"/>
        <v>0</v>
      </c>
      <c r="M82" s="51">
        <f t="shared" si="4"/>
        <v>0</v>
      </c>
      <c r="N82" s="56"/>
      <c r="O82" s="62"/>
      <c r="P82" s="52"/>
      <c r="Q82" s="113"/>
    </row>
    <row r="83" spans="1:17" hidden="1" x14ac:dyDescent="0.2">
      <c r="A83" s="41"/>
      <c r="B83" s="42"/>
      <c r="C83" s="41"/>
      <c r="D83" s="70"/>
      <c r="E83" s="67"/>
      <c r="F83" s="68"/>
      <c r="G83" s="56"/>
      <c r="H83" s="56"/>
      <c r="I83" s="49"/>
      <c r="J83" s="50">
        <f t="shared" si="5"/>
        <v>0</v>
      </c>
      <c r="K83" s="49"/>
      <c r="L83" s="50">
        <f t="shared" si="3"/>
        <v>0</v>
      </c>
      <c r="M83" s="51">
        <f t="shared" si="4"/>
        <v>0</v>
      </c>
      <c r="N83" s="56"/>
      <c r="O83" s="62"/>
      <c r="P83" s="52"/>
      <c r="Q83" s="113"/>
    </row>
    <row r="84" spans="1:17" hidden="1" x14ac:dyDescent="0.2">
      <c r="A84" s="41"/>
      <c r="B84" s="42"/>
      <c r="C84" s="41"/>
      <c r="D84" s="70"/>
      <c r="E84" s="67"/>
      <c r="F84" s="68"/>
      <c r="G84" s="56"/>
      <c r="H84" s="56"/>
      <c r="I84" s="49"/>
      <c r="J84" s="50">
        <f t="shared" si="5"/>
        <v>0</v>
      </c>
      <c r="K84" s="49"/>
      <c r="L84" s="50">
        <f t="shared" si="3"/>
        <v>0</v>
      </c>
      <c r="M84" s="51">
        <f t="shared" si="4"/>
        <v>0</v>
      </c>
      <c r="N84" s="56"/>
      <c r="O84" s="62"/>
      <c r="P84" s="52"/>
      <c r="Q84" s="113"/>
    </row>
    <row r="85" spans="1:17" hidden="1" x14ac:dyDescent="0.2">
      <c r="A85" s="41"/>
      <c r="B85" s="42"/>
      <c r="C85" s="41"/>
      <c r="D85" s="70"/>
      <c r="E85" s="67"/>
      <c r="F85" s="68"/>
      <c r="G85" s="56"/>
      <c r="H85" s="56"/>
      <c r="I85" s="49"/>
      <c r="J85" s="50">
        <f t="shared" si="5"/>
        <v>0</v>
      </c>
      <c r="K85" s="49"/>
      <c r="L85" s="50">
        <f t="shared" si="3"/>
        <v>0</v>
      </c>
      <c r="M85" s="51">
        <f t="shared" si="4"/>
        <v>0</v>
      </c>
      <c r="N85" s="56"/>
      <c r="O85" s="62"/>
      <c r="P85" s="52"/>
      <c r="Q85" s="113"/>
    </row>
    <row r="86" spans="1:17" hidden="1" x14ac:dyDescent="0.2">
      <c r="A86" s="41"/>
      <c r="B86" s="42"/>
      <c r="C86" s="41"/>
      <c r="D86" s="70"/>
      <c r="E86" s="67"/>
      <c r="F86" s="68"/>
      <c r="G86" s="56"/>
      <c r="H86" s="56"/>
      <c r="I86" s="49"/>
      <c r="J86" s="50">
        <f t="shared" si="5"/>
        <v>0</v>
      </c>
      <c r="K86" s="49"/>
      <c r="L86" s="50">
        <f t="shared" si="3"/>
        <v>0</v>
      </c>
      <c r="M86" s="51">
        <f t="shared" si="4"/>
        <v>0</v>
      </c>
      <c r="N86" s="56"/>
      <c r="O86" s="62"/>
      <c r="P86" s="52"/>
      <c r="Q86" s="113"/>
    </row>
    <row r="87" spans="1:17" hidden="1" x14ac:dyDescent="0.2">
      <c r="A87" s="41"/>
      <c r="B87" s="42"/>
      <c r="C87" s="41"/>
      <c r="D87" s="70"/>
      <c r="E87" s="67"/>
      <c r="F87" s="68"/>
      <c r="G87" s="56"/>
      <c r="H87" s="56"/>
      <c r="I87" s="49"/>
      <c r="J87" s="50">
        <f t="shared" si="5"/>
        <v>0</v>
      </c>
      <c r="K87" s="49"/>
      <c r="L87" s="50">
        <f t="shared" si="3"/>
        <v>0</v>
      </c>
      <c r="M87" s="51">
        <f t="shared" si="4"/>
        <v>0</v>
      </c>
      <c r="N87" s="56"/>
      <c r="O87" s="62"/>
      <c r="P87" s="52"/>
      <c r="Q87" s="113"/>
    </row>
    <row r="88" spans="1:17" hidden="1" x14ac:dyDescent="0.2">
      <c r="A88" s="41"/>
      <c r="B88" s="42"/>
      <c r="C88" s="41"/>
      <c r="D88" s="70"/>
      <c r="E88" s="67"/>
      <c r="F88" s="68"/>
      <c r="G88" s="56"/>
      <c r="H88" s="56"/>
      <c r="I88" s="49"/>
      <c r="J88" s="50">
        <f t="shared" si="5"/>
        <v>0</v>
      </c>
      <c r="K88" s="49"/>
      <c r="L88" s="50">
        <f t="shared" si="3"/>
        <v>0</v>
      </c>
      <c r="M88" s="51">
        <f t="shared" si="4"/>
        <v>0</v>
      </c>
      <c r="N88" s="56"/>
      <c r="O88" s="62"/>
      <c r="P88" s="52"/>
      <c r="Q88" s="113"/>
    </row>
    <row r="89" spans="1:17" hidden="1" x14ac:dyDescent="0.2">
      <c r="A89" s="41"/>
      <c r="B89" s="42"/>
      <c r="C89" s="41"/>
      <c r="D89" s="70"/>
      <c r="E89" s="67"/>
      <c r="F89" s="68"/>
      <c r="G89" s="56"/>
      <c r="H89" s="56"/>
      <c r="I89" s="49"/>
      <c r="J89" s="50">
        <f t="shared" si="5"/>
        <v>0</v>
      </c>
      <c r="K89" s="49"/>
      <c r="L89" s="50">
        <f t="shared" si="3"/>
        <v>0</v>
      </c>
      <c r="M89" s="51">
        <f t="shared" si="4"/>
        <v>0</v>
      </c>
      <c r="N89" s="56"/>
      <c r="O89" s="62"/>
      <c r="P89" s="52"/>
      <c r="Q89" s="113"/>
    </row>
    <row r="90" spans="1:17" hidden="1" x14ac:dyDescent="0.2">
      <c r="A90" s="41"/>
      <c r="B90" s="42"/>
      <c r="C90" s="41"/>
      <c r="D90" s="70"/>
      <c r="E90" s="67"/>
      <c r="F90" s="68"/>
      <c r="G90" s="56"/>
      <c r="H90" s="56"/>
      <c r="I90" s="49"/>
      <c r="J90" s="50">
        <f t="shared" si="5"/>
        <v>0</v>
      </c>
      <c r="K90" s="49"/>
      <c r="L90" s="50">
        <f t="shared" si="3"/>
        <v>0</v>
      </c>
      <c r="M90" s="51">
        <f t="shared" si="4"/>
        <v>0</v>
      </c>
      <c r="N90" s="56"/>
      <c r="O90" s="62"/>
      <c r="P90" s="52"/>
      <c r="Q90" s="113"/>
    </row>
    <row r="91" spans="1:17" hidden="1" x14ac:dyDescent="0.2">
      <c r="A91" s="41"/>
      <c r="B91" s="42"/>
      <c r="C91" s="41"/>
      <c r="D91" s="70"/>
      <c r="E91" s="67"/>
      <c r="F91" s="68"/>
      <c r="G91" s="56"/>
      <c r="H91" s="56"/>
      <c r="I91" s="49"/>
      <c r="J91" s="50">
        <f t="shared" si="5"/>
        <v>0</v>
      </c>
      <c r="K91" s="49"/>
      <c r="L91" s="50">
        <f t="shared" si="3"/>
        <v>0</v>
      </c>
      <c r="M91" s="51">
        <f t="shared" si="4"/>
        <v>0</v>
      </c>
      <c r="N91" s="56"/>
      <c r="O91" s="62"/>
      <c r="P91" s="52"/>
      <c r="Q91" s="113"/>
    </row>
    <row r="92" spans="1:17" hidden="1" x14ac:dyDescent="0.2">
      <c r="A92" s="41"/>
      <c r="B92" s="42"/>
      <c r="C92" s="41"/>
      <c r="D92" s="70"/>
      <c r="E92" s="67"/>
      <c r="F92" s="68"/>
      <c r="G92" s="56"/>
      <c r="H92" s="56"/>
      <c r="I92" s="49"/>
      <c r="J92" s="50">
        <f t="shared" si="5"/>
        <v>0</v>
      </c>
      <c r="K92" s="49"/>
      <c r="L92" s="50">
        <f t="shared" si="3"/>
        <v>0</v>
      </c>
      <c r="M92" s="51">
        <f t="shared" si="4"/>
        <v>0</v>
      </c>
      <c r="N92" s="56"/>
      <c r="O92" s="62"/>
      <c r="P92" s="52"/>
      <c r="Q92" s="113"/>
    </row>
    <row r="93" spans="1:17" hidden="1" x14ac:dyDescent="0.2">
      <c r="A93" s="41"/>
      <c r="B93" s="42"/>
      <c r="C93" s="41"/>
      <c r="D93" s="70"/>
      <c r="E93" s="67"/>
      <c r="F93" s="68"/>
      <c r="G93" s="56"/>
      <c r="H93" s="56"/>
      <c r="I93" s="49"/>
      <c r="J93" s="50">
        <f t="shared" si="5"/>
        <v>0</v>
      </c>
      <c r="K93" s="49"/>
      <c r="L93" s="50">
        <f t="shared" si="3"/>
        <v>0</v>
      </c>
      <c r="M93" s="51">
        <f t="shared" si="4"/>
        <v>0</v>
      </c>
      <c r="N93" s="56"/>
      <c r="O93" s="62"/>
      <c r="P93" s="52"/>
      <c r="Q93" s="113"/>
    </row>
    <row r="94" spans="1:17" hidden="1" x14ac:dyDescent="0.2">
      <c r="A94" s="41"/>
      <c r="B94" s="42"/>
      <c r="C94" s="41"/>
      <c r="D94" s="70"/>
      <c r="E94" s="67"/>
      <c r="F94" s="68"/>
      <c r="G94" s="56"/>
      <c r="H94" s="56"/>
      <c r="I94" s="49"/>
      <c r="J94" s="50">
        <f t="shared" si="5"/>
        <v>0</v>
      </c>
      <c r="K94" s="49"/>
      <c r="L94" s="50">
        <f t="shared" si="3"/>
        <v>0</v>
      </c>
      <c r="M94" s="51">
        <f t="shared" si="4"/>
        <v>0</v>
      </c>
      <c r="N94" s="56"/>
      <c r="O94" s="62"/>
      <c r="P94" s="52"/>
      <c r="Q94" s="113"/>
    </row>
    <row r="95" spans="1:17" hidden="1" x14ac:dyDescent="0.2">
      <c r="A95" s="41"/>
      <c r="B95" s="42"/>
      <c r="C95" s="41"/>
      <c r="D95" s="70"/>
      <c r="E95" s="67"/>
      <c r="F95" s="68"/>
      <c r="G95" s="56"/>
      <c r="H95" s="56"/>
      <c r="I95" s="49"/>
      <c r="J95" s="50">
        <f t="shared" si="5"/>
        <v>0</v>
      </c>
      <c r="K95" s="49"/>
      <c r="L95" s="50">
        <f t="shared" si="3"/>
        <v>0</v>
      </c>
      <c r="M95" s="51">
        <f t="shared" si="4"/>
        <v>0</v>
      </c>
      <c r="N95" s="56"/>
      <c r="O95" s="62"/>
      <c r="P95" s="52"/>
      <c r="Q95" s="113"/>
    </row>
    <row r="96" spans="1:17" hidden="1" x14ac:dyDescent="0.2">
      <c r="A96" s="41"/>
      <c r="B96" s="42"/>
      <c r="C96" s="41"/>
      <c r="D96" s="70"/>
      <c r="E96" s="67"/>
      <c r="F96" s="68"/>
      <c r="G96" s="56"/>
      <c r="H96" s="56"/>
      <c r="I96" s="49"/>
      <c r="J96" s="50">
        <f t="shared" si="5"/>
        <v>0</v>
      </c>
      <c r="K96" s="49"/>
      <c r="L96" s="50">
        <f t="shared" si="3"/>
        <v>0</v>
      </c>
      <c r="M96" s="51">
        <f t="shared" si="4"/>
        <v>0</v>
      </c>
      <c r="N96" s="56"/>
      <c r="O96" s="62"/>
      <c r="P96" s="52"/>
      <c r="Q96" s="113"/>
    </row>
    <row r="97" spans="1:17" hidden="1" x14ac:dyDescent="0.2">
      <c r="A97" s="41"/>
      <c r="B97" s="42"/>
      <c r="C97" s="41"/>
      <c r="D97" s="70"/>
      <c r="E97" s="67"/>
      <c r="F97" s="68"/>
      <c r="G97" s="56"/>
      <c r="H97" s="56"/>
      <c r="I97" s="49"/>
      <c r="J97" s="50">
        <f t="shared" si="5"/>
        <v>0</v>
      </c>
      <c r="K97" s="49"/>
      <c r="L97" s="50">
        <f t="shared" si="3"/>
        <v>0</v>
      </c>
      <c r="M97" s="51">
        <f t="shared" si="4"/>
        <v>0</v>
      </c>
      <c r="N97" s="56"/>
      <c r="O97" s="62"/>
      <c r="P97" s="52"/>
      <c r="Q97" s="113"/>
    </row>
    <row r="98" spans="1:17" hidden="1" x14ac:dyDescent="0.2">
      <c r="A98" s="41"/>
      <c r="B98" s="42"/>
      <c r="C98" s="41"/>
      <c r="D98" s="70"/>
      <c r="E98" s="67"/>
      <c r="F98" s="68"/>
      <c r="G98" s="56"/>
      <c r="H98" s="56"/>
      <c r="I98" s="49"/>
      <c r="J98" s="50">
        <f t="shared" si="5"/>
        <v>0</v>
      </c>
      <c r="K98" s="49"/>
      <c r="L98" s="50">
        <f t="shared" si="3"/>
        <v>0</v>
      </c>
      <c r="M98" s="51">
        <f t="shared" si="4"/>
        <v>0</v>
      </c>
      <c r="N98" s="56"/>
      <c r="O98" s="62"/>
      <c r="P98" s="52"/>
      <c r="Q98" s="113"/>
    </row>
    <row r="99" spans="1:17" hidden="1" x14ac:dyDescent="0.2">
      <c r="A99" s="41"/>
      <c r="B99" s="42"/>
      <c r="C99" s="41"/>
      <c r="D99" s="70"/>
      <c r="E99" s="67"/>
      <c r="F99" s="68"/>
      <c r="G99" s="56"/>
      <c r="H99" s="56"/>
      <c r="I99" s="49"/>
      <c r="J99" s="50">
        <f t="shared" si="5"/>
        <v>0</v>
      </c>
      <c r="K99" s="49"/>
      <c r="L99" s="50">
        <f t="shared" si="3"/>
        <v>0</v>
      </c>
      <c r="M99" s="51">
        <f t="shared" si="4"/>
        <v>0</v>
      </c>
      <c r="N99" s="56"/>
      <c r="O99" s="62"/>
      <c r="P99" s="52"/>
      <c r="Q99" s="113"/>
    </row>
    <row r="100" spans="1:17" hidden="1" x14ac:dyDescent="0.2">
      <c r="A100" s="41"/>
      <c r="B100" s="42"/>
      <c r="C100" s="41"/>
      <c r="D100" s="70"/>
      <c r="E100" s="67"/>
      <c r="F100" s="68"/>
      <c r="G100" s="56"/>
      <c r="H100" s="56"/>
      <c r="I100" s="49"/>
      <c r="J100" s="50">
        <f t="shared" si="5"/>
        <v>0</v>
      </c>
      <c r="K100" s="49"/>
      <c r="L100" s="50">
        <f t="shared" si="3"/>
        <v>0</v>
      </c>
      <c r="M100" s="51">
        <f t="shared" si="4"/>
        <v>0</v>
      </c>
      <c r="N100" s="56"/>
      <c r="O100" s="62"/>
      <c r="P100" s="52"/>
      <c r="Q100" s="113"/>
    </row>
    <row r="101" spans="1:17" hidden="1" x14ac:dyDescent="0.2">
      <c r="A101" s="41"/>
      <c r="B101" s="42"/>
      <c r="C101" s="41"/>
      <c r="D101" s="70"/>
      <c r="E101" s="67"/>
      <c r="F101" s="68"/>
      <c r="G101" s="56"/>
      <c r="H101" s="56"/>
      <c r="I101" s="49"/>
      <c r="J101" s="50">
        <f t="shared" si="5"/>
        <v>0</v>
      </c>
      <c r="K101" s="49"/>
      <c r="L101" s="50">
        <f t="shared" si="3"/>
        <v>0</v>
      </c>
      <c r="M101" s="51">
        <f t="shared" si="4"/>
        <v>0</v>
      </c>
      <c r="N101" s="56"/>
      <c r="O101" s="62"/>
      <c r="P101" s="52"/>
      <c r="Q101" s="113"/>
    </row>
    <row r="102" spans="1:17" hidden="1" x14ac:dyDescent="0.2">
      <c r="A102" s="41"/>
      <c r="B102" s="42"/>
      <c r="C102" s="41"/>
      <c r="D102" s="70"/>
      <c r="E102" s="67"/>
      <c r="F102" s="68"/>
      <c r="G102" s="56"/>
      <c r="H102" s="56"/>
      <c r="I102" s="49"/>
      <c r="J102" s="50">
        <f t="shared" si="5"/>
        <v>0</v>
      </c>
      <c r="K102" s="49"/>
      <c r="L102" s="50">
        <f t="shared" si="3"/>
        <v>0</v>
      </c>
      <c r="M102" s="51">
        <f t="shared" si="4"/>
        <v>0</v>
      </c>
      <c r="N102" s="56"/>
      <c r="O102" s="62"/>
      <c r="P102" s="52"/>
      <c r="Q102" s="113"/>
    </row>
    <row r="103" spans="1:17" hidden="1" x14ac:dyDescent="0.2">
      <c r="A103" s="41"/>
      <c r="B103" s="42"/>
      <c r="C103" s="41"/>
      <c r="D103" s="70"/>
      <c r="E103" s="67"/>
      <c r="F103" s="68"/>
      <c r="G103" s="56"/>
      <c r="H103" s="56"/>
      <c r="I103" s="49"/>
      <c r="J103" s="50">
        <f t="shared" si="5"/>
        <v>0</v>
      </c>
      <c r="K103" s="49"/>
      <c r="L103" s="50">
        <f t="shared" si="3"/>
        <v>0</v>
      </c>
      <c r="M103" s="51">
        <f t="shared" si="4"/>
        <v>0</v>
      </c>
      <c r="N103" s="56"/>
      <c r="O103" s="62"/>
      <c r="P103" s="52"/>
      <c r="Q103" s="113"/>
    </row>
    <row r="104" spans="1:17" hidden="1" x14ac:dyDescent="0.2">
      <c r="A104" s="41"/>
      <c r="B104" s="42"/>
      <c r="C104" s="41"/>
      <c r="D104" s="70"/>
      <c r="E104" s="67"/>
      <c r="F104" s="68"/>
      <c r="G104" s="56"/>
      <c r="H104" s="56"/>
      <c r="I104" s="49"/>
      <c r="J104" s="50">
        <f t="shared" si="5"/>
        <v>0</v>
      </c>
      <c r="K104" s="49"/>
      <c r="L104" s="50">
        <f t="shared" si="3"/>
        <v>0</v>
      </c>
      <c r="M104" s="51">
        <f t="shared" si="4"/>
        <v>0</v>
      </c>
      <c r="N104" s="56"/>
      <c r="O104" s="62"/>
      <c r="P104" s="52"/>
      <c r="Q104" s="113"/>
    </row>
    <row r="105" spans="1:17" hidden="1" x14ac:dyDescent="0.2">
      <c r="A105" s="41"/>
      <c r="B105" s="42"/>
      <c r="C105" s="41"/>
      <c r="D105" s="70"/>
      <c r="E105" s="67"/>
      <c r="F105" s="68"/>
      <c r="G105" s="56"/>
      <c r="H105" s="56"/>
      <c r="I105" s="49"/>
      <c r="J105" s="50">
        <f t="shared" si="5"/>
        <v>0</v>
      </c>
      <c r="K105" s="49"/>
      <c r="L105" s="50">
        <f t="shared" si="3"/>
        <v>0</v>
      </c>
      <c r="M105" s="51">
        <f t="shared" si="4"/>
        <v>0</v>
      </c>
      <c r="N105" s="56"/>
      <c r="O105" s="62"/>
      <c r="P105" s="52"/>
      <c r="Q105" s="113"/>
    </row>
    <row r="106" spans="1:17" hidden="1" x14ac:dyDescent="0.2">
      <c r="A106" s="41"/>
      <c r="B106" s="42"/>
      <c r="C106" s="41"/>
      <c r="D106" s="70"/>
      <c r="E106" s="67"/>
      <c r="F106" s="68"/>
      <c r="G106" s="56"/>
      <c r="H106" s="56"/>
      <c r="I106" s="49"/>
      <c r="J106" s="50">
        <f t="shared" si="5"/>
        <v>0</v>
      </c>
      <c r="K106" s="49"/>
      <c r="L106" s="50">
        <f t="shared" si="3"/>
        <v>0</v>
      </c>
      <c r="M106" s="51">
        <f t="shared" si="4"/>
        <v>0</v>
      </c>
      <c r="N106" s="56"/>
      <c r="O106" s="62"/>
      <c r="P106" s="52"/>
      <c r="Q106" s="113"/>
    </row>
    <row r="107" spans="1:17" hidden="1" x14ac:dyDescent="0.2">
      <c r="A107" s="41"/>
      <c r="B107" s="42"/>
      <c r="C107" s="41"/>
      <c r="D107" s="70"/>
      <c r="E107" s="67"/>
      <c r="F107" s="68"/>
      <c r="G107" s="56"/>
      <c r="H107" s="56"/>
      <c r="I107" s="49"/>
      <c r="J107" s="50">
        <f t="shared" si="5"/>
        <v>0</v>
      </c>
      <c r="K107" s="49"/>
      <c r="L107" s="50">
        <f t="shared" si="3"/>
        <v>0</v>
      </c>
      <c r="M107" s="51">
        <f t="shared" si="4"/>
        <v>0</v>
      </c>
      <c r="N107" s="56"/>
      <c r="O107" s="62"/>
      <c r="P107" s="52"/>
      <c r="Q107" s="113"/>
    </row>
    <row r="108" spans="1:17" hidden="1" x14ac:dyDescent="0.2">
      <c r="A108" s="41"/>
      <c r="B108" s="42"/>
      <c r="C108" s="41"/>
      <c r="D108" s="70"/>
      <c r="E108" s="67"/>
      <c r="F108" s="68"/>
      <c r="G108" s="56"/>
      <c r="H108" s="56"/>
      <c r="I108" s="49"/>
      <c r="J108" s="50">
        <f t="shared" si="5"/>
        <v>0</v>
      </c>
      <c r="K108" s="49"/>
      <c r="L108" s="50">
        <f t="shared" si="3"/>
        <v>0</v>
      </c>
      <c r="M108" s="51">
        <f t="shared" si="4"/>
        <v>0</v>
      </c>
      <c r="N108" s="56"/>
      <c r="O108" s="62"/>
      <c r="P108" s="52"/>
      <c r="Q108" s="113"/>
    </row>
    <row r="109" spans="1:17" hidden="1" x14ac:dyDescent="0.2">
      <c r="A109" s="41"/>
      <c r="B109" s="42"/>
      <c r="C109" s="41"/>
      <c r="D109" s="70"/>
      <c r="E109" s="67"/>
      <c r="F109" s="68"/>
      <c r="G109" s="56"/>
      <c r="H109" s="56"/>
      <c r="I109" s="49"/>
      <c r="J109" s="50">
        <f t="shared" si="5"/>
        <v>0</v>
      </c>
      <c r="K109" s="49"/>
      <c r="L109" s="50">
        <f t="shared" si="3"/>
        <v>0</v>
      </c>
      <c r="M109" s="51">
        <f t="shared" si="4"/>
        <v>0</v>
      </c>
      <c r="N109" s="56"/>
      <c r="O109" s="62"/>
      <c r="P109" s="52"/>
      <c r="Q109" s="113"/>
    </row>
    <row r="110" spans="1:17" hidden="1" x14ac:dyDescent="0.2">
      <c r="A110" s="41"/>
      <c r="B110" s="42"/>
      <c r="C110" s="41"/>
      <c r="D110" s="70"/>
      <c r="E110" s="67"/>
      <c r="F110" s="68"/>
      <c r="G110" s="56"/>
      <c r="H110" s="56"/>
      <c r="I110" s="49"/>
      <c r="J110" s="50">
        <f t="shared" si="5"/>
        <v>0</v>
      </c>
      <c r="K110" s="49"/>
      <c r="L110" s="50">
        <f t="shared" si="3"/>
        <v>0</v>
      </c>
      <c r="M110" s="51">
        <f t="shared" si="4"/>
        <v>0</v>
      </c>
      <c r="N110" s="56"/>
      <c r="O110" s="62"/>
      <c r="P110" s="52"/>
      <c r="Q110" s="113"/>
    </row>
    <row r="111" spans="1:17" hidden="1" x14ac:dyDescent="0.2">
      <c r="A111" s="41"/>
      <c r="B111" s="42"/>
      <c r="C111" s="41"/>
      <c r="D111" s="70"/>
      <c r="E111" s="67"/>
      <c r="F111" s="68"/>
      <c r="G111" s="56"/>
      <c r="H111" s="56"/>
      <c r="I111" s="49"/>
      <c r="J111" s="50">
        <f t="shared" si="5"/>
        <v>0</v>
      </c>
      <c r="K111" s="49"/>
      <c r="L111" s="50">
        <f t="shared" si="3"/>
        <v>0</v>
      </c>
      <c r="M111" s="51">
        <f t="shared" si="4"/>
        <v>0</v>
      </c>
      <c r="N111" s="56"/>
      <c r="O111" s="62"/>
      <c r="P111" s="52"/>
      <c r="Q111" s="113"/>
    </row>
    <row r="112" spans="1:17" hidden="1" x14ac:dyDescent="0.2">
      <c r="A112" s="41"/>
      <c r="B112" s="42"/>
      <c r="C112" s="41"/>
      <c r="D112" s="70"/>
      <c r="E112" s="67"/>
      <c r="F112" s="68"/>
      <c r="G112" s="56"/>
      <c r="H112" s="56"/>
      <c r="I112" s="49"/>
      <c r="J112" s="50">
        <f t="shared" si="5"/>
        <v>0</v>
      </c>
      <c r="K112" s="49"/>
      <c r="L112" s="50">
        <f t="shared" si="3"/>
        <v>0</v>
      </c>
      <c r="M112" s="51">
        <f t="shared" si="4"/>
        <v>0</v>
      </c>
      <c r="N112" s="56"/>
      <c r="O112" s="62"/>
      <c r="P112" s="52"/>
      <c r="Q112" s="113"/>
    </row>
    <row r="113" spans="1:17" hidden="1" x14ac:dyDescent="0.2">
      <c r="A113" s="41"/>
      <c r="B113" s="42"/>
      <c r="C113" s="41"/>
      <c r="D113" s="70"/>
      <c r="E113" s="67"/>
      <c r="F113" s="68"/>
      <c r="G113" s="56"/>
      <c r="H113" s="56"/>
      <c r="I113" s="49"/>
      <c r="J113" s="50">
        <f t="shared" si="5"/>
        <v>0</v>
      </c>
      <c r="K113" s="49"/>
      <c r="L113" s="50">
        <f t="shared" si="3"/>
        <v>0</v>
      </c>
      <c r="M113" s="51">
        <f t="shared" si="4"/>
        <v>0</v>
      </c>
      <c r="N113" s="56"/>
      <c r="O113" s="62"/>
      <c r="P113" s="52"/>
      <c r="Q113" s="113"/>
    </row>
    <row r="114" spans="1:17" hidden="1" x14ac:dyDescent="0.2">
      <c r="A114" s="41"/>
      <c r="B114" s="42"/>
      <c r="C114" s="41"/>
      <c r="D114" s="70"/>
      <c r="E114" s="67"/>
      <c r="F114" s="68"/>
      <c r="G114" s="56"/>
      <c r="H114" s="56"/>
      <c r="I114" s="49"/>
      <c r="J114" s="50">
        <f t="shared" si="5"/>
        <v>0</v>
      </c>
      <c r="K114" s="49"/>
      <c r="L114" s="50">
        <f t="shared" si="3"/>
        <v>0</v>
      </c>
      <c r="M114" s="51">
        <f t="shared" si="4"/>
        <v>0</v>
      </c>
      <c r="N114" s="56"/>
      <c r="O114" s="62"/>
      <c r="P114" s="52"/>
      <c r="Q114" s="113"/>
    </row>
    <row r="115" spans="1:17" hidden="1" x14ac:dyDescent="0.2">
      <c r="A115" s="41"/>
      <c r="B115" s="42"/>
      <c r="C115" s="41"/>
      <c r="D115" s="70"/>
      <c r="E115" s="67"/>
      <c r="F115" s="68"/>
      <c r="G115" s="56"/>
      <c r="H115" s="56"/>
      <c r="I115" s="49"/>
      <c r="J115" s="50">
        <f t="shared" si="5"/>
        <v>0</v>
      </c>
      <c r="K115" s="49"/>
      <c r="L115" s="50">
        <f t="shared" si="3"/>
        <v>0</v>
      </c>
      <c r="M115" s="51">
        <f t="shared" si="4"/>
        <v>0</v>
      </c>
      <c r="N115" s="56"/>
      <c r="O115" s="62"/>
      <c r="P115" s="52"/>
      <c r="Q115" s="113"/>
    </row>
    <row r="116" spans="1:17" hidden="1" x14ac:dyDescent="0.2">
      <c r="A116" s="41"/>
      <c r="B116" s="42"/>
      <c r="C116" s="41"/>
      <c r="D116" s="70"/>
      <c r="E116" s="67"/>
      <c r="F116" s="68"/>
      <c r="G116" s="56"/>
      <c r="H116" s="56"/>
      <c r="I116" s="49"/>
      <c r="J116" s="50">
        <f t="shared" si="5"/>
        <v>0</v>
      </c>
      <c r="K116" s="49"/>
      <c r="L116" s="50">
        <f t="shared" si="3"/>
        <v>0</v>
      </c>
      <c r="M116" s="51">
        <f t="shared" si="4"/>
        <v>0</v>
      </c>
      <c r="N116" s="56"/>
      <c r="O116" s="62"/>
      <c r="P116" s="52"/>
      <c r="Q116" s="113"/>
    </row>
    <row r="117" spans="1:17" hidden="1" x14ac:dyDescent="0.2">
      <c r="A117" s="41"/>
      <c r="B117" s="42"/>
      <c r="C117" s="41"/>
      <c r="D117" s="70"/>
      <c r="E117" s="67"/>
      <c r="F117" s="68"/>
      <c r="G117" s="56"/>
      <c r="H117" s="56"/>
      <c r="I117" s="49"/>
      <c r="J117" s="50">
        <f t="shared" si="5"/>
        <v>0</v>
      </c>
      <c r="K117" s="49"/>
      <c r="L117" s="50">
        <f t="shared" si="3"/>
        <v>0</v>
      </c>
      <c r="M117" s="51">
        <f t="shared" si="4"/>
        <v>0</v>
      </c>
      <c r="N117" s="56"/>
      <c r="O117" s="62"/>
      <c r="P117" s="52"/>
      <c r="Q117" s="113"/>
    </row>
    <row r="118" spans="1:17" hidden="1" x14ac:dyDescent="0.2">
      <c r="A118" s="41"/>
      <c r="B118" s="42"/>
      <c r="C118" s="41"/>
      <c r="D118" s="70"/>
      <c r="E118" s="67"/>
      <c r="F118" s="68"/>
      <c r="G118" s="56"/>
      <c r="H118" s="56"/>
      <c r="I118" s="49"/>
      <c r="J118" s="50">
        <f t="shared" si="5"/>
        <v>0</v>
      </c>
      <c r="K118" s="49"/>
      <c r="L118" s="50">
        <f t="shared" si="3"/>
        <v>0</v>
      </c>
      <c r="M118" s="51">
        <f t="shared" si="4"/>
        <v>0</v>
      </c>
      <c r="N118" s="56"/>
      <c r="O118" s="62"/>
      <c r="P118" s="52"/>
      <c r="Q118" s="113"/>
    </row>
    <row r="119" spans="1:17" hidden="1" x14ac:dyDescent="0.2">
      <c r="A119" s="41"/>
      <c r="B119" s="42"/>
      <c r="C119" s="41"/>
      <c r="D119" s="70"/>
      <c r="E119" s="67"/>
      <c r="F119" s="68"/>
      <c r="G119" s="56"/>
      <c r="H119" s="56"/>
      <c r="I119" s="49"/>
      <c r="J119" s="50">
        <f t="shared" si="5"/>
        <v>0</v>
      </c>
      <c r="K119" s="49"/>
      <c r="L119" s="50">
        <f t="shared" si="3"/>
        <v>0</v>
      </c>
      <c r="M119" s="51">
        <f t="shared" si="4"/>
        <v>0</v>
      </c>
      <c r="N119" s="56"/>
      <c r="O119" s="62"/>
      <c r="P119" s="52"/>
      <c r="Q119" s="113"/>
    </row>
    <row r="120" spans="1:17" hidden="1" x14ac:dyDescent="0.2">
      <c r="A120" s="41"/>
      <c r="B120" s="42"/>
      <c r="C120" s="41"/>
      <c r="D120" s="70"/>
      <c r="E120" s="67"/>
      <c r="F120" s="68"/>
      <c r="G120" s="56"/>
      <c r="H120" s="56"/>
      <c r="I120" s="49"/>
      <c r="J120" s="50">
        <f t="shared" si="5"/>
        <v>0</v>
      </c>
      <c r="K120" s="49"/>
      <c r="L120" s="50">
        <f t="shared" si="3"/>
        <v>0</v>
      </c>
      <c r="M120" s="51">
        <f t="shared" si="4"/>
        <v>0</v>
      </c>
      <c r="N120" s="56"/>
      <c r="O120" s="62"/>
      <c r="P120" s="52"/>
      <c r="Q120" s="113"/>
    </row>
    <row r="121" spans="1:17" hidden="1" x14ac:dyDescent="0.2">
      <c r="A121" s="41"/>
      <c r="B121" s="42"/>
      <c r="C121" s="41"/>
      <c r="D121" s="70"/>
      <c r="E121" s="67"/>
      <c r="F121" s="68"/>
      <c r="G121" s="56"/>
      <c r="H121" s="56"/>
      <c r="I121" s="49"/>
      <c r="J121" s="50">
        <f t="shared" si="5"/>
        <v>0</v>
      </c>
      <c r="K121" s="49"/>
      <c r="L121" s="50">
        <f t="shared" si="3"/>
        <v>0</v>
      </c>
      <c r="M121" s="51">
        <f t="shared" si="4"/>
        <v>0</v>
      </c>
      <c r="N121" s="56"/>
      <c r="O121" s="62"/>
      <c r="P121" s="52"/>
      <c r="Q121" s="113"/>
    </row>
    <row r="122" spans="1:17" hidden="1" x14ac:dyDescent="0.2">
      <c r="A122" s="41"/>
      <c r="B122" s="42"/>
      <c r="C122" s="41"/>
      <c r="D122" s="70"/>
      <c r="E122" s="67"/>
      <c r="F122" s="68"/>
      <c r="G122" s="56"/>
      <c r="H122" s="56"/>
      <c r="I122" s="49"/>
      <c r="J122" s="50">
        <f t="shared" si="5"/>
        <v>0</v>
      </c>
      <c r="K122" s="49"/>
      <c r="L122" s="50">
        <f t="shared" si="3"/>
        <v>0</v>
      </c>
      <c r="M122" s="51">
        <f t="shared" si="4"/>
        <v>0</v>
      </c>
      <c r="N122" s="56"/>
      <c r="O122" s="62"/>
      <c r="P122" s="52"/>
      <c r="Q122" s="113"/>
    </row>
    <row r="123" spans="1:17" hidden="1" x14ac:dyDescent="0.2">
      <c r="A123" s="41"/>
      <c r="B123" s="42"/>
      <c r="C123" s="41"/>
      <c r="D123" s="70"/>
      <c r="E123" s="67"/>
      <c r="F123" s="68"/>
      <c r="G123" s="56"/>
      <c r="H123" s="56"/>
      <c r="I123" s="49"/>
      <c r="J123" s="50">
        <f t="shared" si="5"/>
        <v>0</v>
      </c>
      <c r="K123" s="49"/>
      <c r="L123" s="50">
        <f t="shared" si="3"/>
        <v>0</v>
      </c>
      <c r="M123" s="51">
        <f t="shared" si="4"/>
        <v>0</v>
      </c>
      <c r="N123" s="56"/>
      <c r="O123" s="62"/>
      <c r="P123" s="52"/>
      <c r="Q123" s="113"/>
    </row>
    <row r="124" spans="1:17" hidden="1" x14ac:dyDescent="0.2">
      <c r="A124" s="41"/>
      <c r="B124" s="42"/>
      <c r="C124" s="41"/>
      <c r="D124" s="70"/>
      <c r="E124" s="67"/>
      <c r="F124" s="68"/>
      <c r="G124" s="56"/>
      <c r="H124" s="56"/>
      <c r="I124" s="49"/>
      <c r="J124" s="50">
        <f t="shared" si="5"/>
        <v>0</v>
      </c>
      <c r="K124" s="49"/>
      <c r="L124" s="50">
        <f t="shared" si="3"/>
        <v>0</v>
      </c>
      <c r="M124" s="51">
        <f t="shared" si="4"/>
        <v>0</v>
      </c>
      <c r="N124" s="56"/>
      <c r="O124" s="62"/>
      <c r="P124" s="52"/>
      <c r="Q124" s="113"/>
    </row>
    <row r="125" spans="1:17" hidden="1" x14ac:dyDescent="0.2">
      <c r="A125" s="41"/>
      <c r="B125" s="42"/>
      <c r="C125" s="41"/>
      <c r="D125" s="70"/>
      <c r="E125" s="67"/>
      <c r="F125" s="68"/>
      <c r="G125" s="56"/>
      <c r="H125" s="56"/>
      <c r="I125" s="49"/>
      <c r="J125" s="50">
        <f t="shared" si="5"/>
        <v>0</v>
      </c>
      <c r="K125" s="49"/>
      <c r="L125" s="50">
        <f t="shared" si="3"/>
        <v>0</v>
      </c>
      <c r="M125" s="51">
        <f t="shared" si="4"/>
        <v>0</v>
      </c>
      <c r="N125" s="56"/>
      <c r="O125" s="62"/>
      <c r="P125" s="52"/>
      <c r="Q125" s="113"/>
    </row>
    <row r="126" spans="1:17" ht="15" hidden="1" thickBot="1" x14ac:dyDescent="0.25">
      <c r="A126" s="71"/>
      <c r="B126" s="72"/>
      <c r="C126" s="71"/>
      <c r="D126" s="73"/>
      <c r="E126" s="74"/>
      <c r="F126" s="75"/>
      <c r="G126" s="76"/>
      <c r="H126" s="76"/>
      <c r="I126" s="77"/>
      <c r="J126" s="78">
        <f>IF(OR(I126=0),0,(I126/(I126+K126)))</f>
        <v>0</v>
      </c>
      <c r="K126" s="77"/>
      <c r="L126" s="78">
        <f>IF(OR(K126=0),0,(K126/(I126+K126)))</f>
        <v>0</v>
      </c>
      <c r="M126" s="79">
        <f>J126+L126</f>
        <v>0</v>
      </c>
      <c r="N126" s="76"/>
      <c r="O126" s="80"/>
      <c r="P126" s="81"/>
      <c r="Q126" s="114"/>
    </row>
    <row r="127" spans="1:17" hidden="1" x14ac:dyDescent="0.2">
      <c r="A127" s="115"/>
      <c r="B127" s="82"/>
      <c r="C127" s="82"/>
      <c r="D127" s="83"/>
      <c r="E127" s="84"/>
      <c r="F127" s="85"/>
      <c r="G127" s="83"/>
      <c r="H127" s="83"/>
      <c r="I127" s="86"/>
      <c r="J127" s="87"/>
      <c r="K127" s="88"/>
      <c r="L127" s="87"/>
      <c r="M127" s="46">
        <f>J127+L127</f>
        <v>0</v>
      </c>
      <c r="N127" s="83"/>
      <c r="O127" s="83"/>
      <c r="P127" s="83"/>
      <c r="Q127" s="116"/>
    </row>
    <row r="128" spans="1:17" ht="15" thickBot="1" x14ac:dyDescent="0.25">
      <c r="A128" s="89"/>
      <c r="B128" s="89"/>
      <c r="C128" s="89"/>
      <c r="D128" s="90" t="s">
        <v>85</v>
      </c>
      <c r="E128" s="91"/>
      <c r="F128" s="92"/>
      <c r="G128" s="93"/>
      <c r="H128" s="94"/>
      <c r="I128" s="94"/>
      <c r="J128" s="95">
        <f>SUM(J14:J127)</f>
        <v>0</v>
      </c>
      <c r="K128" s="94"/>
      <c r="L128" s="95">
        <f>SUM(L14:L127)</f>
        <v>8</v>
      </c>
      <c r="M128" s="96">
        <f>SUM(M14:M127)</f>
        <v>8</v>
      </c>
      <c r="N128" s="94"/>
      <c r="O128" s="93"/>
      <c r="P128" s="97">
        <f>SUM(P14:P127)</f>
        <v>0</v>
      </c>
      <c r="Q128" s="117">
        <f>SUM(Q14:Q127)</f>
        <v>70561472.849999994</v>
      </c>
    </row>
    <row r="129" spans="1:17" ht="15" thickBot="1" x14ac:dyDescent="0.25">
      <c r="A129" s="98" t="s">
        <v>86</v>
      </c>
      <c r="B129" s="99"/>
      <c r="C129" s="99"/>
      <c r="D129" s="99"/>
      <c r="E129" s="100"/>
      <c r="F129" s="101"/>
      <c r="G129" s="99"/>
      <c r="H129" s="99"/>
      <c r="I129" s="99"/>
      <c r="J129" s="102">
        <f>IF(OR(J128=0),0,J128/M128)</f>
        <v>0</v>
      </c>
      <c r="K129" s="99"/>
      <c r="L129" s="102">
        <f>IF(OR(L128=0),0,L128/M128)</f>
        <v>1</v>
      </c>
      <c r="M129" s="102">
        <f>SUM(M14:M127)/M128</f>
        <v>1</v>
      </c>
      <c r="N129" s="99"/>
      <c r="O129" s="99"/>
      <c r="P129" s="99"/>
      <c r="Q129" s="118"/>
    </row>
    <row r="130" spans="1:17" ht="15" thickBot="1" x14ac:dyDescent="0.25">
      <c r="A130" s="103"/>
      <c r="B130" s="104"/>
      <c r="C130" s="104"/>
      <c r="D130" s="105">
        <f>IF(OR([1]RESTRINGIDOP1!B9=0),0,[1]RESTRINGIDOP1!B9/[1]RESTRINGIDOP1!B8)</f>
        <v>0.5</v>
      </c>
      <c r="E130" s="104" t="s">
        <v>87</v>
      </c>
      <c r="F130" s="106"/>
      <c r="G130" s="104"/>
      <c r="H130" s="104"/>
      <c r="I130" s="104"/>
      <c r="J130" s="107">
        <f>IF(OR(D130=0),0,([1]RESTRINGIDOP1!C5/[1]RESTRINGIDOP1!B9))</f>
        <v>0</v>
      </c>
      <c r="K130" s="104"/>
      <c r="L130" s="107">
        <f>IF(OR(D130=0),0,([1]RESTRINGIDOP1!D5/[1]RESTRINGIDOP1!B9))</f>
        <v>1</v>
      </c>
      <c r="M130" s="107">
        <f>(J130+L130)</f>
        <v>1</v>
      </c>
      <c r="N130" s="104"/>
      <c r="O130" s="104"/>
      <c r="P130" s="104"/>
      <c r="Q130" s="119"/>
    </row>
    <row r="131" spans="1:17" ht="15" thickBot="1" x14ac:dyDescent="0.25">
      <c r="A131" s="108"/>
      <c r="B131" s="120"/>
      <c r="C131" s="120"/>
      <c r="D131" s="121">
        <f>IF(OR([1]RESTRINGIDOP1!B10=0),0,[1]RESTRINGIDOP1!B10/[1]RESTRINGIDOP1!B8)</f>
        <v>0.5</v>
      </c>
      <c r="E131" s="120" t="s">
        <v>88</v>
      </c>
      <c r="F131" s="122"/>
      <c r="G131" s="120"/>
      <c r="H131" s="120"/>
      <c r="I131" s="120"/>
      <c r="J131" s="109">
        <f>IF(OR(D131=0),0,([1]RESTRINGIDOP1!F5/[1]RESTRINGIDOP1!B10))</f>
        <v>0</v>
      </c>
      <c r="K131" s="120"/>
      <c r="L131" s="109">
        <f>IF(OR(D131=0),0,([1]RESTRINGIDOP1!G5/[1]RESTRINGIDOP1!B10))</f>
        <v>1</v>
      </c>
      <c r="M131" s="109">
        <f>J131+L131</f>
        <v>1</v>
      </c>
      <c r="N131" s="120"/>
      <c r="O131" s="120"/>
      <c r="P131" s="120"/>
      <c r="Q131" s="123"/>
    </row>
    <row r="132" spans="1:17" ht="15" thickBot="1" x14ac:dyDescent="0.25">
      <c r="A132" s="103"/>
      <c r="B132" s="104"/>
      <c r="C132" s="104"/>
      <c r="D132" s="110">
        <f>M128</f>
        <v>8</v>
      </c>
      <c r="E132" s="104" t="s">
        <v>89</v>
      </c>
      <c r="F132" s="106"/>
      <c r="G132" s="104"/>
      <c r="H132" s="104"/>
      <c r="I132" s="104"/>
      <c r="J132" s="105"/>
      <c r="K132" s="104"/>
      <c r="L132" s="105"/>
      <c r="M132" s="105"/>
      <c r="N132" s="104"/>
      <c r="O132" s="104"/>
      <c r="P132" s="104"/>
      <c r="Q132" s="119"/>
    </row>
  </sheetData>
  <mergeCells count="20">
    <mergeCell ref="H11:H13"/>
    <mergeCell ref="I11:M11"/>
    <mergeCell ref="N11:N13"/>
    <mergeCell ref="O11:O13"/>
    <mergeCell ref="P11:Q11"/>
    <mergeCell ref="I12:I13"/>
    <mergeCell ref="K12:K13"/>
    <mergeCell ref="M12:M13"/>
    <mergeCell ref="P12:P13"/>
    <mergeCell ref="Q12:Q13"/>
    <mergeCell ref="A3:H3"/>
    <mergeCell ref="A5:H5"/>
    <mergeCell ref="A7:Q7"/>
    <mergeCell ref="A8:Q8"/>
    <mergeCell ref="D10:Q10"/>
    <mergeCell ref="A11:A12"/>
    <mergeCell ref="B11:B13"/>
    <mergeCell ref="C11:C13"/>
    <mergeCell ref="D11:D13"/>
    <mergeCell ref="E11:G12"/>
  </mergeCells>
  <phoneticPr fontId="12" type="noConversion"/>
  <dataValidations count="5">
    <dataValidation type="list" allowBlank="1" showInputMessage="1" showErrorMessage="1" sqref="E16 E48:E49" xr:uid="{CEDF6236-0427-44AE-989C-93D20B6B4B0F}">
      <formula1>$A$43:$A$44</formula1>
    </dataValidation>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A14:A126" xr:uid="{626A3E38-B86D-475A-90F7-231BD4A050A4}">
      <formula1>$A$140:$A$161</formula1>
    </dataValidation>
    <dataValidation type="list" allowBlank="1" showInputMessage="1" showErrorMessage="1" sqref="O14:O126" xr:uid="{1D09F3CE-8DD3-4F15-B5B2-128A6C68E5AD}">
      <formula1>$A$136:$A$139</formula1>
    </dataValidation>
    <dataValidation type="list" allowBlank="1" showInputMessage="1" showErrorMessage="1" sqref="O127:P127" xr:uid="{F7602C9F-2F8D-49A0-B0FB-881D0850496A}">
      <formula1>#REF!</formula1>
    </dataValidation>
    <dataValidation type="list" allowBlank="1" showInputMessage="1" showErrorMessage="1" sqref="F127 E14:E15 E50:E127 E17:E47" xr:uid="{AF3276CE-D4BE-4687-99E6-5A1EE368B7A9}">
      <formula1>$A$134:$A$135</formula1>
    </dataValidation>
  </dataValidations>
  <pageMargins left="0.85" right="0.31496062992125984" top="0.74803149606299213" bottom="0.74803149606299213" header="0.31496062992125984" footer="0.31496062992125984"/>
  <pageSetup paperSize="9" scale="85"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564E6-ED3D-46AC-9273-99DE338492DD}">
  <dimension ref="A1:R25"/>
  <sheetViews>
    <sheetView topLeftCell="A13" workbookViewId="0">
      <selection activeCell="F20" sqref="F20"/>
    </sheetView>
  </sheetViews>
  <sheetFormatPr baseColWidth="10" defaultColWidth="10.85546875" defaultRowHeight="11.25" x14ac:dyDescent="0.2"/>
  <cols>
    <col min="1" max="1" width="12.85546875" style="174" customWidth="1"/>
    <col min="2" max="3" width="0" style="174" hidden="1" customWidth="1"/>
    <col min="4" max="4" width="20.5703125" style="174" customWidth="1"/>
    <col min="5" max="5" width="7.42578125" style="174" customWidth="1"/>
    <col min="6" max="6" width="6" style="174" customWidth="1"/>
    <col min="7" max="7" width="20.5703125" style="174" customWidth="1"/>
    <col min="8" max="8" width="10.85546875" style="174"/>
    <col min="9" max="12" width="4.5703125" style="174" customWidth="1"/>
    <col min="13" max="13" width="0" style="174" hidden="1" customWidth="1"/>
    <col min="14" max="16384" width="10.85546875" style="174"/>
  </cols>
  <sheetData>
    <row r="1" spans="1:18" x14ac:dyDescent="0.2">
      <c r="A1" s="26" t="str">
        <f>'[1]PROGRAMA I'!A1</f>
        <v>PLAN OPERATIVO ANUAL</v>
      </c>
      <c r="B1" s="26"/>
      <c r="C1" s="26"/>
      <c r="D1" s="27"/>
      <c r="E1" s="27"/>
      <c r="F1" s="28"/>
      <c r="G1" s="27"/>
      <c r="H1" s="27"/>
      <c r="I1" s="124"/>
      <c r="J1" s="124"/>
      <c r="K1" s="124"/>
      <c r="L1" s="124"/>
      <c r="M1" s="124"/>
      <c r="N1" s="124"/>
      <c r="O1" s="124"/>
      <c r="P1" s="124"/>
      <c r="Q1" s="124"/>
      <c r="R1" s="124"/>
    </row>
    <row r="2" spans="1:18" x14ac:dyDescent="0.2">
      <c r="A2" s="26" t="str">
        <f>'[1]PROGRAMA I'!A2</f>
        <v>Municipalidad de Orotina</v>
      </c>
      <c r="B2" s="26"/>
      <c r="C2" s="26"/>
      <c r="D2" s="27"/>
      <c r="E2" s="27"/>
      <c r="F2" s="28"/>
      <c r="G2" s="27"/>
      <c r="H2" s="27"/>
      <c r="I2" s="124"/>
      <c r="J2" s="124"/>
      <c r="K2" s="124"/>
      <c r="L2" s="124"/>
      <c r="M2" s="124"/>
      <c r="N2" s="124"/>
      <c r="O2" s="124"/>
      <c r="P2" s="124"/>
      <c r="Q2" s="124"/>
      <c r="R2" s="124"/>
    </row>
    <row r="3" spans="1:18" x14ac:dyDescent="0.2">
      <c r="A3" s="27">
        <f>'[1]PROGRAMA I'!A3</f>
        <v>2019</v>
      </c>
      <c r="B3" s="27"/>
      <c r="C3" s="27"/>
      <c r="D3" s="124"/>
      <c r="E3" s="124"/>
      <c r="F3" s="175"/>
      <c r="G3" s="124"/>
      <c r="H3" s="124"/>
      <c r="I3" s="124"/>
      <c r="J3" s="124"/>
      <c r="K3" s="124"/>
      <c r="L3" s="124"/>
      <c r="M3" s="124"/>
      <c r="N3" s="124"/>
      <c r="O3" s="124"/>
      <c r="P3" s="124"/>
      <c r="Q3" s="124"/>
      <c r="R3" s="124"/>
    </row>
    <row r="4" spans="1:18" x14ac:dyDescent="0.2">
      <c r="A4" s="26" t="s">
        <v>36</v>
      </c>
      <c r="B4" s="26"/>
      <c r="C4" s="26"/>
      <c r="D4" s="26"/>
      <c r="E4" s="26"/>
      <c r="F4" s="28"/>
      <c r="G4" s="26"/>
      <c r="H4" s="26"/>
      <c r="I4" s="124"/>
      <c r="J4" s="124"/>
      <c r="K4" s="124"/>
      <c r="L4" s="124"/>
      <c r="M4" s="124"/>
      <c r="N4" s="124"/>
      <c r="O4" s="124"/>
      <c r="P4" s="124"/>
      <c r="Q4" s="124"/>
      <c r="R4" s="124"/>
    </row>
    <row r="5" spans="1:18" x14ac:dyDescent="0.2">
      <c r="A5" s="241" t="s">
        <v>167</v>
      </c>
      <c r="B5" s="241"/>
      <c r="C5" s="241"/>
      <c r="D5" s="241"/>
      <c r="E5" s="241"/>
      <c r="F5" s="241"/>
      <c r="G5" s="241"/>
      <c r="H5" s="241"/>
      <c r="I5" s="126"/>
      <c r="J5" s="126"/>
      <c r="K5" s="124"/>
      <c r="L5" s="126"/>
      <c r="M5" s="126"/>
      <c r="N5" s="126"/>
      <c r="O5" s="126"/>
      <c r="P5" s="126"/>
      <c r="Q5" s="126"/>
      <c r="R5" s="126"/>
    </row>
    <row r="6" spans="1:18" x14ac:dyDescent="0.2">
      <c r="A6" s="30"/>
      <c r="B6" s="30"/>
      <c r="C6" s="30"/>
      <c r="D6" s="30"/>
      <c r="E6" s="30"/>
      <c r="F6" s="31"/>
      <c r="G6" s="30"/>
      <c r="H6" s="30"/>
      <c r="I6" s="126"/>
      <c r="J6" s="126"/>
      <c r="K6" s="126"/>
      <c r="L6" s="126"/>
      <c r="M6" s="126"/>
      <c r="N6" s="126"/>
      <c r="O6" s="126"/>
      <c r="P6" s="126"/>
      <c r="Q6" s="126"/>
      <c r="R6" s="126"/>
    </row>
    <row r="7" spans="1:18" x14ac:dyDescent="0.2">
      <c r="A7" s="129" t="s">
        <v>168</v>
      </c>
      <c r="B7" s="129"/>
      <c r="C7" s="129"/>
      <c r="D7" s="129"/>
      <c r="E7" s="129"/>
      <c r="F7" s="31"/>
      <c r="G7" s="129"/>
      <c r="H7" s="129"/>
      <c r="I7" s="129"/>
      <c r="J7" s="129"/>
      <c r="K7" s="129"/>
      <c r="L7" s="129"/>
      <c r="M7" s="129"/>
      <c r="N7" s="129"/>
      <c r="O7" s="129"/>
      <c r="P7" s="129"/>
      <c r="Q7" s="129"/>
      <c r="R7" s="129"/>
    </row>
    <row r="8" spans="1:18" x14ac:dyDescent="0.2">
      <c r="A8" s="129"/>
      <c r="B8" s="129"/>
      <c r="C8" s="129"/>
      <c r="D8" s="129"/>
      <c r="E8" s="129"/>
      <c r="F8" s="31"/>
      <c r="G8" s="129"/>
      <c r="H8" s="129"/>
      <c r="I8" s="129"/>
      <c r="J8" s="129"/>
      <c r="K8" s="129"/>
      <c r="L8" s="129"/>
      <c r="M8" s="129"/>
      <c r="N8" s="129"/>
      <c r="O8" s="129"/>
      <c r="P8" s="129"/>
      <c r="Q8" s="129"/>
      <c r="R8" s="129"/>
    </row>
    <row r="9" spans="1:18" x14ac:dyDescent="0.2">
      <c r="A9" s="129" t="s">
        <v>169</v>
      </c>
      <c r="B9" s="129"/>
      <c r="C9" s="129"/>
      <c r="D9" s="129"/>
      <c r="E9" s="129"/>
      <c r="F9" s="31"/>
      <c r="G9" s="129"/>
      <c r="H9" s="129"/>
      <c r="I9" s="129"/>
      <c r="J9" s="129"/>
      <c r="K9" s="129"/>
      <c r="L9" s="129"/>
      <c r="M9" s="129"/>
      <c r="N9" s="129"/>
      <c r="O9" s="129"/>
      <c r="P9" s="129"/>
      <c r="Q9" s="129"/>
      <c r="R9" s="129"/>
    </row>
    <row r="10" spans="1:18" ht="12" thickBot="1" x14ac:dyDescent="0.25">
      <c r="A10" s="130"/>
      <c r="B10" s="130"/>
      <c r="C10" s="130"/>
      <c r="D10" s="130"/>
      <c r="E10" s="130"/>
      <c r="F10" s="28"/>
      <c r="G10" s="130"/>
      <c r="H10" s="130"/>
      <c r="I10" s="130"/>
      <c r="J10" s="130"/>
      <c r="K10" s="130"/>
      <c r="L10" s="130"/>
      <c r="M10" s="130"/>
      <c r="N10" s="130"/>
      <c r="O10" s="130"/>
      <c r="P10" s="130"/>
      <c r="Q10" s="130"/>
      <c r="R10" s="130"/>
    </row>
    <row r="11" spans="1:18" ht="23.1" customHeight="1" thickBot="1" x14ac:dyDescent="0.25">
      <c r="A11" s="33" t="s">
        <v>37</v>
      </c>
      <c r="B11" s="131"/>
      <c r="C11" s="131"/>
      <c r="D11" s="261" t="s">
        <v>90</v>
      </c>
      <c r="E11" s="243"/>
      <c r="F11" s="243"/>
      <c r="G11" s="243"/>
      <c r="H11" s="243"/>
      <c r="I11" s="243"/>
      <c r="J11" s="243"/>
      <c r="K11" s="243"/>
      <c r="L11" s="243"/>
      <c r="M11" s="243"/>
      <c r="N11" s="243"/>
      <c r="O11" s="243"/>
      <c r="P11" s="243"/>
      <c r="Q11" s="243"/>
      <c r="R11" s="244"/>
    </row>
    <row r="12" spans="1:18" ht="30.95" customHeight="1" thickBot="1" x14ac:dyDescent="0.25">
      <c r="A12" s="225" t="s">
        <v>39</v>
      </c>
      <c r="B12" s="225" t="s">
        <v>40</v>
      </c>
      <c r="C12" s="225" t="s">
        <v>41</v>
      </c>
      <c r="D12" s="251" t="s">
        <v>42</v>
      </c>
      <c r="E12" s="234" t="s">
        <v>43</v>
      </c>
      <c r="F12" s="235"/>
      <c r="G12" s="236"/>
      <c r="H12" s="245" t="s">
        <v>44</v>
      </c>
      <c r="I12" s="248" t="s">
        <v>45</v>
      </c>
      <c r="J12" s="249"/>
      <c r="K12" s="249"/>
      <c r="L12" s="249"/>
      <c r="M12" s="250"/>
      <c r="N12" s="251" t="s">
        <v>46</v>
      </c>
      <c r="O12" s="251" t="s">
        <v>91</v>
      </c>
      <c r="P12" s="132"/>
      <c r="Q12" s="254" t="s">
        <v>48</v>
      </c>
      <c r="R12" s="231"/>
    </row>
    <row r="13" spans="1:18" ht="23.25" thickBot="1" x14ac:dyDescent="0.25">
      <c r="A13" s="226"/>
      <c r="B13" s="230"/>
      <c r="C13" s="230"/>
      <c r="D13" s="252"/>
      <c r="E13" s="237"/>
      <c r="F13" s="238"/>
      <c r="G13" s="239"/>
      <c r="H13" s="246"/>
      <c r="I13" s="255" t="s">
        <v>92</v>
      </c>
      <c r="J13" s="35" t="s">
        <v>50</v>
      </c>
      <c r="K13" s="255" t="s">
        <v>93</v>
      </c>
      <c r="L13" s="35" t="s">
        <v>50</v>
      </c>
      <c r="M13" s="257" t="s">
        <v>52</v>
      </c>
      <c r="N13" s="252"/>
      <c r="O13" s="252"/>
      <c r="P13" s="133" t="s">
        <v>94</v>
      </c>
      <c r="Q13" s="251" t="s">
        <v>53</v>
      </c>
      <c r="R13" s="251" t="s">
        <v>54</v>
      </c>
    </row>
    <row r="14" spans="1:18" ht="23.25" thickBot="1" x14ac:dyDescent="0.25">
      <c r="A14" s="36" t="s">
        <v>55</v>
      </c>
      <c r="B14" s="262"/>
      <c r="C14" s="262"/>
      <c r="D14" s="252"/>
      <c r="E14" s="134" t="s">
        <v>56</v>
      </c>
      <c r="F14" s="135" t="s">
        <v>57</v>
      </c>
      <c r="G14" s="136" t="s">
        <v>58</v>
      </c>
      <c r="H14" s="246"/>
      <c r="I14" s="259" t="s">
        <v>59</v>
      </c>
      <c r="J14" s="137"/>
      <c r="K14" s="259" t="s">
        <v>59</v>
      </c>
      <c r="L14" s="137"/>
      <c r="M14" s="260"/>
      <c r="N14" s="252"/>
      <c r="O14" s="252"/>
      <c r="P14" s="138" t="s">
        <v>95</v>
      </c>
      <c r="Q14" s="253"/>
      <c r="R14" s="253"/>
    </row>
    <row r="15" spans="1:18" ht="57" thickBot="1" x14ac:dyDescent="0.25">
      <c r="A15" s="139" t="s">
        <v>22</v>
      </c>
      <c r="B15" s="140"/>
      <c r="C15" s="140"/>
      <c r="D15" s="56" t="s">
        <v>96</v>
      </c>
      <c r="E15" s="176" t="s">
        <v>66</v>
      </c>
      <c r="F15" s="206" t="s">
        <v>181</v>
      </c>
      <c r="G15" s="196" t="s">
        <v>97</v>
      </c>
      <c r="H15" s="127" t="s">
        <v>98</v>
      </c>
      <c r="I15" s="44">
        <v>0</v>
      </c>
      <c r="J15" s="141">
        <f>IF(OR(I15=0),0,(I15/(I15+K15)))</f>
        <v>0</v>
      </c>
      <c r="K15" s="44">
        <v>100</v>
      </c>
      <c r="L15" s="141">
        <f>IF(OR(K15=0),0,(K15/(I15+K15)))</f>
        <v>1</v>
      </c>
      <c r="M15" s="142">
        <f>J15+L15</f>
        <v>1</v>
      </c>
      <c r="N15" s="127" t="s">
        <v>82</v>
      </c>
      <c r="O15" s="56" t="s">
        <v>99</v>
      </c>
      <c r="P15" s="127" t="s">
        <v>100</v>
      </c>
      <c r="Q15" s="143"/>
      <c r="R15" s="150">
        <v>1500000</v>
      </c>
    </row>
    <row r="16" spans="1:18" ht="45.75" thickBot="1" x14ac:dyDescent="0.25">
      <c r="A16" s="139" t="s">
        <v>22</v>
      </c>
      <c r="B16" s="140"/>
      <c r="C16" s="140"/>
      <c r="D16" s="56" t="s">
        <v>96</v>
      </c>
      <c r="E16" s="151" t="s">
        <v>66</v>
      </c>
      <c r="F16" s="206" t="s">
        <v>182</v>
      </c>
      <c r="G16" s="196" t="s">
        <v>101</v>
      </c>
      <c r="H16" s="127" t="s">
        <v>98</v>
      </c>
      <c r="I16" s="44"/>
      <c r="J16" s="50">
        <f t="shared" ref="J16:J20" si="0">IF(OR(I16=0),0,(I16/(I16+K16)))</f>
        <v>0</v>
      </c>
      <c r="K16" s="44">
        <v>100</v>
      </c>
      <c r="L16" s="50">
        <f t="shared" ref="L16:L20" si="1">IF(OR(K16=0),0,(K16/(I16+K16)))</f>
        <v>1</v>
      </c>
      <c r="M16" s="144">
        <f t="shared" ref="M16:M20" si="2">J16+L16</f>
        <v>1</v>
      </c>
      <c r="N16" s="56" t="s">
        <v>102</v>
      </c>
      <c r="O16" s="56" t="s">
        <v>99</v>
      </c>
      <c r="P16" s="56" t="s">
        <v>100</v>
      </c>
      <c r="Q16" s="143"/>
      <c r="R16" s="150">
        <v>1000000</v>
      </c>
    </row>
    <row r="17" spans="1:18" ht="57" thickBot="1" x14ac:dyDescent="0.25">
      <c r="A17" s="139" t="s">
        <v>22</v>
      </c>
      <c r="B17" s="140"/>
      <c r="C17" s="140"/>
      <c r="D17" s="56" t="s">
        <v>96</v>
      </c>
      <c r="E17" s="140" t="s">
        <v>61</v>
      </c>
      <c r="F17" s="206" t="s">
        <v>183</v>
      </c>
      <c r="G17" s="196" t="s">
        <v>103</v>
      </c>
      <c r="H17" s="177" t="s">
        <v>98</v>
      </c>
      <c r="I17" s="44"/>
      <c r="J17" s="50">
        <f t="shared" si="0"/>
        <v>0</v>
      </c>
      <c r="K17" s="44">
        <v>100</v>
      </c>
      <c r="L17" s="50">
        <f t="shared" si="1"/>
        <v>1</v>
      </c>
      <c r="M17" s="144">
        <f t="shared" si="2"/>
        <v>1</v>
      </c>
      <c r="N17" s="127" t="s">
        <v>82</v>
      </c>
      <c r="O17" s="56" t="s">
        <v>99</v>
      </c>
      <c r="P17" s="127" t="s">
        <v>100</v>
      </c>
      <c r="Q17" s="143"/>
      <c r="R17" s="150">
        <v>8000000</v>
      </c>
    </row>
    <row r="18" spans="1:18" ht="90.75" thickBot="1" x14ac:dyDescent="0.25">
      <c r="A18" s="139" t="s">
        <v>26</v>
      </c>
      <c r="B18" s="140"/>
      <c r="C18" s="140"/>
      <c r="D18" s="70" t="s">
        <v>104</v>
      </c>
      <c r="E18" s="140" t="s">
        <v>61</v>
      </c>
      <c r="F18" s="205" t="s">
        <v>184</v>
      </c>
      <c r="G18" s="196" t="s">
        <v>105</v>
      </c>
      <c r="H18" s="177" t="s">
        <v>98</v>
      </c>
      <c r="I18" s="44"/>
      <c r="J18" s="50">
        <f t="shared" si="0"/>
        <v>0</v>
      </c>
      <c r="K18" s="44">
        <v>100</v>
      </c>
      <c r="L18" s="50">
        <f t="shared" si="1"/>
        <v>1</v>
      </c>
      <c r="M18" s="144">
        <f t="shared" si="2"/>
        <v>1</v>
      </c>
      <c r="N18" s="70" t="s">
        <v>106</v>
      </c>
      <c r="O18" s="56" t="s">
        <v>107</v>
      </c>
      <c r="P18" s="56" t="s">
        <v>100</v>
      </c>
      <c r="Q18" s="143"/>
      <c r="R18" s="172">
        <v>9364428.5</v>
      </c>
    </row>
    <row r="19" spans="1:18" ht="45.75" thickBot="1" x14ac:dyDescent="0.25">
      <c r="A19" s="139" t="s">
        <v>28</v>
      </c>
      <c r="B19" s="140"/>
      <c r="C19" s="140"/>
      <c r="D19" s="70" t="s">
        <v>108</v>
      </c>
      <c r="E19" s="140" t="s">
        <v>61</v>
      </c>
      <c r="F19" s="206" t="s">
        <v>186</v>
      </c>
      <c r="G19" s="196" t="s">
        <v>109</v>
      </c>
      <c r="H19" s="177" t="s">
        <v>98</v>
      </c>
      <c r="I19" s="44"/>
      <c r="J19" s="50">
        <f t="shared" si="0"/>
        <v>0</v>
      </c>
      <c r="K19" s="44">
        <v>100</v>
      </c>
      <c r="L19" s="50">
        <f t="shared" si="1"/>
        <v>1</v>
      </c>
      <c r="M19" s="146">
        <f t="shared" si="2"/>
        <v>1</v>
      </c>
      <c r="N19" s="56" t="s">
        <v>110</v>
      </c>
      <c r="O19" s="56" t="s">
        <v>111</v>
      </c>
      <c r="P19" s="56" t="s">
        <v>100</v>
      </c>
      <c r="Q19" s="143"/>
      <c r="R19" s="150">
        <v>1122047.52</v>
      </c>
    </row>
    <row r="20" spans="1:18" ht="45.75" thickBot="1" x14ac:dyDescent="0.25">
      <c r="A20" s="139" t="s">
        <v>24</v>
      </c>
      <c r="B20" s="140"/>
      <c r="C20" s="140"/>
      <c r="D20" s="56" t="s">
        <v>112</v>
      </c>
      <c r="E20" s="140" t="s">
        <v>61</v>
      </c>
      <c r="F20" s="206" t="s">
        <v>185</v>
      </c>
      <c r="G20" s="196" t="s">
        <v>113</v>
      </c>
      <c r="H20" s="177" t="s">
        <v>98</v>
      </c>
      <c r="I20" s="44"/>
      <c r="J20" s="50">
        <f t="shared" si="0"/>
        <v>0</v>
      </c>
      <c r="K20" s="44">
        <v>100</v>
      </c>
      <c r="L20" s="50">
        <f t="shared" si="1"/>
        <v>1</v>
      </c>
      <c r="M20" s="144">
        <f t="shared" si="2"/>
        <v>1</v>
      </c>
      <c r="N20" s="56" t="s">
        <v>114</v>
      </c>
      <c r="O20" s="56" t="s">
        <v>115</v>
      </c>
      <c r="P20" s="56" t="s">
        <v>100</v>
      </c>
      <c r="Q20" s="143"/>
      <c r="R20" s="150">
        <v>353039.27</v>
      </c>
    </row>
    <row r="21" spans="1:18" ht="12" thickBot="1" x14ac:dyDescent="0.25">
      <c r="A21" s="152"/>
      <c r="B21" s="152"/>
      <c r="C21" s="152"/>
      <c r="D21" s="153" t="s">
        <v>85</v>
      </c>
      <c r="E21" s="154"/>
      <c r="F21" s="155"/>
      <c r="G21" s="156"/>
      <c r="H21" s="157"/>
      <c r="I21" s="157"/>
      <c r="J21" s="158">
        <f>SUM(J15:J20)</f>
        <v>0</v>
      </c>
      <c r="K21" s="157"/>
      <c r="L21" s="158">
        <f>SUM(L15:L20)</f>
        <v>6</v>
      </c>
      <c r="M21" s="159">
        <f>SUM(M15:M20)</f>
        <v>6</v>
      </c>
      <c r="N21" s="157"/>
      <c r="O21" s="156"/>
      <c r="P21" s="160"/>
      <c r="Q21" s="160">
        <f>SUM(Q15:Q20)</f>
        <v>0</v>
      </c>
      <c r="R21" s="160">
        <f>SUM(R15:R20)</f>
        <v>21339515.289999999</v>
      </c>
    </row>
    <row r="22" spans="1:18" ht="12" thickBot="1" x14ac:dyDescent="0.25">
      <c r="A22" s="161" t="s">
        <v>86</v>
      </c>
      <c r="B22" s="162"/>
      <c r="C22" s="162"/>
      <c r="D22" s="162"/>
      <c r="E22" s="163"/>
      <c r="F22" s="164"/>
      <c r="G22" s="162"/>
      <c r="H22" s="162"/>
      <c r="I22" s="162"/>
      <c r="J22" s="165">
        <f>IF(OR(J21=0),0,J21/M21)</f>
        <v>0</v>
      </c>
      <c r="K22" s="162"/>
      <c r="L22" s="165">
        <f>IF(OR(L21=0),0,L21/M21)</f>
        <v>1</v>
      </c>
      <c r="M22" s="165">
        <f>SUM(M15:M20)/M21</f>
        <v>1</v>
      </c>
      <c r="N22" s="162"/>
      <c r="O22" s="162"/>
      <c r="P22" s="162"/>
      <c r="Q22" s="162"/>
      <c r="R22" s="173"/>
    </row>
    <row r="23" spans="1:18" ht="12" thickBot="1" x14ac:dyDescent="0.25">
      <c r="A23" s="103"/>
      <c r="B23" s="104"/>
      <c r="C23" s="104"/>
      <c r="D23" s="105">
        <f>IF(OR([1]RESTRINGIDOP2!B9=0),0,[1]RESTRINGIDOP2!B9/[1]RESTRINGIDOP2!B8)</f>
        <v>0.5</v>
      </c>
      <c r="E23" s="104" t="s">
        <v>87</v>
      </c>
      <c r="F23" s="106"/>
      <c r="G23" s="166"/>
      <c r="H23" s="104"/>
      <c r="I23" s="104"/>
      <c r="J23" s="107">
        <f>IF(OR(D23=0),0,([1]RESTRINGIDOP2!C5/[1]RESTRINGIDOP2!B9))</f>
        <v>0</v>
      </c>
      <c r="K23" s="104"/>
      <c r="L23" s="107">
        <f>IF(OR(D23=0),0,([1]RESTRINGIDOP2!D5/[1]RESTRINGIDOP2!B9))</f>
        <v>1</v>
      </c>
      <c r="M23" s="107">
        <f>(J23+L23)</f>
        <v>1</v>
      </c>
      <c r="N23" s="104"/>
      <c r="O23" s="104"/>
      <c r="P23" s="104"/>
      <c r="Q23" s="104"/>
      <c r="R23" s="119"/>
    </row>
    <row r="24" spans="1:18" ht="12" thickBot="1" x14ac:dyDescent="0.25">
      <c r="A24" s="167"/>
      <c r="B24" s="168"/>
      <c r="C24" s="168"/>
      <c r="D24" s="169">
        <f>IF(OR([1]RESTRINGIDOP2!B10=0),0,[1]RESTRINGIDOP2!B10/[1]RESTRINGIDOP2!B8)</f>
        <v>0.5</v>
      </c>
      <c r="E24" s="168" t="s">
        <v>88</v>
      </c>
      <c r="F24" s="170"/>
      <c r="G24" s="168"/>
      <c r="H24" s="168"/>
      <c r="I24" s="168"/>
      <c r="J24" s="171">
        <f>IF(OR(D24=0),0,([1]RESTRINGIDOP2!F5/[1]RESTRINGIDOP2!B10))</f>
        <v>0</v>
      </c>
      <c r="K24" s="104"/>
      <c r="L24" s="107">
        <f>IF(OR(D24=0),0,([1]RESTRINGIDOP2!G5/[1]RESTRINGIDOP2!B10))</f>
        <v>1</v>
      </c>
      <c r="M24" s="107">
        <f>J24+L24</f>
        <v>1</v>
      </c>
      <c r="N24" s="104"/>
      <c r="O24" s="104"/>
      <c r="P24" s="104"/>
      <c r="Q24" s="104"/>
      <c r="R24" s="119"/>
    </row>
    <row r="25" spans="1:18" ht="12" thickBot="1" x14ac:dyDescent="0.25">
      <c r="A25" s="103"/>
      <c r="B25" s="104"/>
      <c r="C25" s="104"/>
      <c r="D25" s="110">
        <f>M21</f>
        <v>6</v>
      </c>
      <c r="E25" s="104" t="s">
        <v>89</v>
      </c>
      <c r="F25" s="106"/>
      <c r="G25" s="104"/>
      <c r="H25" s="104"/>
      <c r="I25" s="104"/>
      <c r="J25" s="105"/>
      <c r="K25" s="104"/>
      <c r="L25" s="105"/>
      <c r="M25" s="105"/>
      <c r="N25" s="104"/>
      <c r="O25" s="104"/>
      <c r="P25" s="104"/>
      <c r="Q25" s="104"/>
      <c r="R25" s="119"/>
    </row>
  </sheetData>
  <mergeCells count="17">
    <mergeCell ref="I13:I14"/>
    <mergeCell ref="K13:K14"/>
    <mergeCell ref="M13:M14"/>
    <mergeCell ref="Q13:Q14"/>
    <mergeCell ref="R13:R14"/>
    <mergeCell ref="A5:H5"/>
    <mergeCell ref="D11:R11"/>
    <mergeCell ref="A12:A13"/>
    <mergeCell ref="B12:B14"/>
    <mergeCell ref="C12:C14"/>
    <mergeCell ref="D12:D14"/>
    <mergeCell ref="E12:G13"/>
    <mergeCell ref="H12:H14"/>
    <mergeCell ref="I12:M12"/>
    <mergeCell ref="N12:N14"/>
    <mergeCell ref="O12:O14"/>
    <mergeCell ref="Q12:R12"/>
  </mergeCells>
  <phoneticPr fontId="12" type="noConversion"/>
  <dataValidations count="5">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15:A20" xr:uid="{8A65FBFB-60A7-4702-91E7-CDB640E06795}">
      <formula1>$A$60:$A$81</formula1>
    </dataValidation>
    <dataValidation type="list" allowBlank="1" showInputMessage="1" showErrorMessage="1" sqref="E17:E20" xr:uid="{5182693E-BA09-42F9-8BB5-85DFD36EED1F}">
      <formula1>$A$27:$A$28</formula1>
    </dataValidation>
    <dataValidation type="list" allowBlank="1" showInputMessage="1" showErrorMessage="1" sqref="O20 O15:O18" xr:uid="{8F4B6383-C54E-46B2-9759-CA97F9B143CD}">
      <formula1>$A$29:$A$59</formula1>
    </dataValidation>
    <dataValidation type="list" allowBlank="1" showInputMessage="1" showErrorMessage="1" prompt="Utilizar para el servicio 09 las opciones a) Educativos, b) Culturales o c) Deportivos.  Para el  31: a) Centros de enseñanza, b) Centros deportivos y de recreación, c) Centros culturales, d) Centros y programas de salud o e) Otros" sqref="P15:P20" xr:uid="{51198D31-7F43-4532-9692-E44CA4F40590}">
      <formula1>#REF!</formula1>
    </dataValidation>
    <dataValidation type="list" allowBlank="1" showInputMessage="1" showErrorMessage="1" sqref="O19 E15:E16" xr:uid="{EF38A5F4-D283-4794-B519-F79EEABAF35C}">
      <formula1>#REF!</formula1>
    </dataValidation>
  </dataValidations>
  <pageMargins left="1.02" right="0.34" top="0.56000000000000005" bottom="0.5" header="0.31496062992125984" footer="0.31496062992125984"/>
  <pageSetup paperSize="9" scale="85"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B40BA-8858-4ABF-8133-D3E7C777393E}">
  <dimension ref="A1:S41"/>
  <sheetViews>
    <sheetView topLeftCell="A32" workbookViewId="0">
      <selection activeCell="H35" sqref="H35"/>
    </sheetView>
  </sheetViews>
  <sheetFormatPr baseColWidth="10" defaultRowHeight="15" x14ac:dyDescent="0.25"/>
  <cols>
    <col min="2" max="3" width="0" hidden="1" customWidth="1"/>
    <col min="4" max="4" width="20.5703125" customWidth="1"/>
    <col min="5" max="5" width="6.140625" customWidth="1"/>
    <col min="6" max="6" width="5" customWidth="1"/>
    <col min="7" max="7" width="20.5703125" customWidth="1"/>
    <col min="9" max="12" width="4.7109375" customWidth="1"/>
    <col min="13" max="13" width="0" hidden="1" customWidth="1"/>
    <col min="19" max="19" width="12.140625" bestFit="1" customWidth="1"/>
  </cols>
  <sheetData>
    <row r="1" spans="1:18" x14ac:dyDescent="0.25">
      <c r="A1" s="26" t="str">
        <f>'[1]PROGRAMA II'!A1</f>
        <v>PLAN OPERATIVO ANUAL</v>
      </c>
      <c r="B1" s="26"/>
      <c r="C1" s="26"/>
      <c r="D1" s="27"/>
      <c r="E1" s="27"/>
      <c r="F1" s="27"/>
      <c r="G1" s="27"/>
      <c r="H1" s="27"/>
      <c r="I1" s="29"/>
      <c r="J1" s="29"/>
      <c r="K1" s="29"/>
      <c r="L1" s="29"/>
      <c r="M1" s="29"/>
      <c r="N1" s="29"/>
      <c r="O1" s="29"/>
      <c r="P1" s="29"/>
      <c r="Q1" s="29"/>
      <c r="R1" s="29"/>
    </row>
    <row r="2" spans="1:18" x14ac:dyDescent="0.25">
      <c r="A2" s="26" t="str">
        <f>'[1]PROGRAMA I'!A2</f>
        <v>Municipalidad de Orotina</v>
      </c>
      <c r="B2" s="26"/>
      <c r="C2" s="26"/>
      <c r="D2" s="27"/>
      <c r="E2" s="27"/>
      <c r="F2" s="27"/>
      <c r="G2" s="27"/>
      <c r="H2" s="27"/>
      <c r="I2" s="29"/>
      <c r="J2" s="29"/>
      <c r="K2" s="29"/>
      <c r="L2" s="29"/>
      <c r="M2" s="29"/>
      <c r="N2" s="29"/>
      <c r="O2" s="29"/>
      <c r="P2" s="29"/>
      <c r="Q2" s="29"/>
      <c r="R2" s="29"/>
    </row>
    <row r="3" spans="1:18" x14ac:dyDescent="0.25">
      <c r="A3" s="266">
        <f>'[1]PROGRAMA I'!A3:H3</f>
        <v>2019</v>
      </c>
      <c r="B3" s="266"/>
      <c r="C3" s="266"/>
      <c r="D3" s="266"/>
      <c r="E3" s="266"/>
      <c r="F3" s="266"/>
      <c r="G3" s="266"/>
      <c r="H3" s="266"/>
      <c r="I3" s="29"/>
      <c r="J3" s="29"/>
      <c r="K3" s="29"/>
      <c r="L3" s="29"/>
      <c r="M3" s="29"/>
      <c r="N3" s="29"/>
      <c r="O3" s="29"/>
      <c r="P3" s="29"/>
      <c r="Q3" s="29"/>
      <c r="R3" s="29"/>
    </row>
    <row r="4" spans="1:18" x14ac:dyDescent="0.25">
      <c r="A4" s="26" t="s">
        <v>36</v>
      </c>
      <c r="B4" s="26"/>
      <c r="C4" s="26"/>
      <c r="D4" s="26"/>
      <c r="E4" s="26"/>
      <c r="F4" s="27"/>
      <c r="G4" s="26"/>
      <c r="H4" s="26"/>
      <c r="I4" s="29"/>
      <c r="J4" s="29"/>
      <c r="K4" s="29"/>
      <c r="L4" s="29"/>
      <c r="M4" s="29"/>
      <c r="N4" s="29"/>
      <c r="O4" s="29"/>
      <c r="P4" s="29"/>
      <c r="Q4" s="29"/>
      <c r="R4" s="29"/>
    </row>
    <row r="5" spans="1:18" x14ac:dyDescent="0.25">
      <c r="A5" s="241" t="s">
        <v>170</v>
      </c>
      <c r="B5" s="241"/>
      <c r="C5" s="241"/>
      <c r="D5" s="241"/>
      <c r="E5" s="241"/>
      <c r="F5" s="241"/>
      <c r="G5" s="241"/>
      <c r="H5" s="241"/>
      <c r="I5" s="32"/>
      <c r="J5" s="32"/>
      <c r="K5" s="32"/>
      <c r="L5" s="32"/>
      <c r="M5" s="32"/>
      <c r="N5" s="32"/>
      <c r="O5" s="32"/>
      <c r="P5" s="32"/>
      <c r="Q5" s="32"/>
      <c r="R5" s="32"/>
    </row>
    <row r="6" spans="1:18" x14ac:dyDescent="0.25">
      <c r="A6" s="26"/>
      <c r="B6" s="26"/>
      <c r="C6" s="26"/>
      <c r="D6" s="26"/>
      <c r="E6" s="26"/>
      <c r="F6" s="27"/>
      <c r="G6" s="26"/>
      <c r="H6" s="26"/>
      <c r="I6" s="29"/>
      <c r="J6" s="29"/>
      <c r="K6" s="29"/>
      <c r="L6" s="29"/>
      <c r="M6" s="29"/>
      <c r="N6" s="29"/>
      <c r="O6" s="29"/>
      <c r="P6" s="29"/>
      <c r="Q6" s="29"/>
      <c r="R6" s="29"/>
    </row>
    <row r="7" spans="1:18" x14ac:dyDescent="0.25">
      <c r="A7" s="129" t="s">
        <v>171</v>
      </c>
      <c r="B7" s="129"/>
      <c r="C7" s="129"/>
      <c r="D7" s="130"/>
      <c r="E7" s="130"/>
      <c r="F7" s="130"/>
      <c r="G7" s="130"/>
      <c r="H7" s="130"/>
      <c r="I7" s="130"/>
      <c r="J7" s="130"/>
      <c r="K7" s="130"/>
      <c r="L7" s="130"/>
      <c r="M7" s="130"/>
      <c r="N7" s="130"/>
      <c r="O7" s="130"/>
      <c r="P7" s="130"/>
      <c r="Q7" s="130"/>
      <c r="R7" s="130"/>
    </row>
    <row r="8" spans="1:18" x14ac:dyDescent="0.25">
      <c r="A8" s="129"/>
      <c r="B8" s="129"/>
      <c r="C8" s="129"/>
      <c r="D8" s="130"/>
      <c r="E8" s="130"/>
      <c r="F8" s="130"/>
      <c r="G8" s="130"/>
      <c r="H8" s="130"/>
      <c r="I8" s="130"/>
      <c r="J8" s="130"/>
      <c r="K8" s="130"/>
      <c r="L8" s="130"/>
      <c r="M8" s="130"/>
      <c r="N8" s="130"/>
      <c r="O8" s="130"/>
      <c r="P8" s="130"/>
      <c r="Q8" s="130"/>
      <c r="R8" s="130"/>
    </row>
    <row r="9" spans="1:18" x14ac:dyDescent="0.25">
      <c r="A9" s="129" t="s">
        <v>172</v>
      </c>
      <c r="B9" s="129"/>
      <c r="C9" s="129"/>
      <c r="D9" s="130"/>
      <c r="E9" s="130"/>
      <c r="F9" s="130"/>
      <c r="G9" s="130"/>
      <c r="H9" s="130"/>
      <c r="I9" s="130"/>
      <c r="J9" s="130"/>
      <c r="K9" s="130"/>
      <c r="L9" s="130"/>
      <c r="M9" s="130"/>
      <c r="N9" s="130"/>
      <c r="O9" s="130"/>
      <c r="P9" s="130"/>
      <c r="Q9" s="130"/>
      <c r="R9" s="130"/>
    </row>
    <row r="10" spans="1:18" ht="15.75" thickBot="1" x14ac:dyDescent="0.3">
      <c r="A10" s="130"/>
      <c r="B10" s="130"/>
      <c r="C10" s="130"/>
      <c r="D10" s="130"/>
      <c r="E10" s="130"/>
      <c r="F10" s="130"/>
      <c r="G10" s="130"/>
      <c r="H10" s="130"/>
      <c r="I10" s="130"/>
      <c r="J10" s="130"/>
      <c r="K10" s="130"/>
      <c r="L10" s="130"/>
      <c r="M10" s="130"/>
      <c r="N10" s="130"/>
      <c r="O10" s="130"/>
      <c r="P10" s="130"/>
      <c r="Q10" s="130"/>
      <c r="R10" s="130"/>
    </row>
    <row r="11" spans="1:18" ht="45" x14ac:dyDescent="0.25">
      <c r="A11" s="178" t="s">
        <v>37</v>
      </c>
      <c r="B11" s="179"/>
      <c r="C11" s="179"/>
      <c r="D11" s="267" t="s">
        <v>90</v>
      </c>
      <c r="E11" s="267"/>
      <c r="F11" s="267"/>
      <c r="G11" s="267"/>
      <c r="H11" s="267"/>
      <c r="I11" s="267"/>
      <c r="J11" s="267"/>
      <c r="K11" s="267"/>
      <c r="L11" s="267"/>
      <c r="M11" s="267"/>
      <c r="N11" s="267"/>
      <c r="O11" s="267"/>
      <c r="P11" s="267"/>
      <c r="Q11" s="267"/>
      <c r="R11" s="268"/>
    </row>
    <row r="12" spans="1:18" x14ac:dyDescent="0.25">
      <c r="A12" s="269" t="s">
        <v>39</v>
      </c>
      <c r="B12" s="270" t="s">
        <v>40</v>
      </c>
      <c r="C12" s="270" t="s">
        <v>41</v>
      </c>
      <c r="D12" s="264" t="s">
        <v>42</v>
      </c>
      <c r="E12" s="271" t="s">
        <v>43</v>
      </c>
      <c r="F12" s="271"/>
      <c r="G12" s="271"/>
      <c r="H12" s="271" t="s">
        <v>44</v>
      </c>
      <c r="I12" s="264" t="s">
        <v>45</v>
      </c>
      <c r="J12" s="264"/>
      <c r="K12" s="264"/>
      <c r="L12" s="264"/>
      <c r="M12" s="264"/>
      <c r="N12" s="264" t="s">
        <v>46</v>
      </c>
      <c r="O12" s="264" t="s">
        <v>120</v>
      </c>
      <c r="P12" s="272" t="s">
        <v>121</v>
      </c>
      <c r="Q12" s="264" t="s">
        <v>48</v>
      </c>
      <c r="R12" s="265"/>
    </row>
    <row r="13" spans="1:18" x14ac:dyDescent="0.25">
      <c r="A13" s="269"/>
      <c r="B13" s="270"/>
      <c r="C13" s="270"/>
      <c r="D13" s="264"/>
      <c r="E13" s="271"/>
      <c r="F13" s="271"/>
      <c r="G13" s="271"/>
      <c r="H13" s="271"/>
      <c r="I13" s="273" t="s">
        <v>92</v>
      </c>
      <c r="J13" s="180" t="s">
        <v>50</v>
      </c>
      <c r="K13" s="273" t="s">
        <v>93</v>
      </c>
      <c r="L13" s="180" t="s">
        <v>50</v>
      </c>
      <c r="M13" s="263" t="s">
        <v>52</v>
      </c>
      <c r="N13" s="264"/>
      <c r="O13" s="264"/>
      <c r="P13" s="272" t="s">
        <v>121</v>
      </c>
      <c r="Q13" s="264" t="s">
        <v>53</v>
      </c>
      <c r="R13" s="265" t="s">
        <v>54</v>
      </c>
    </row>
    <row r="14" spans="1:18" ht="33.75" x14ac:dyDescent="0.25">
      <c r="A14" s="181" t="s">
        <v>55</v>
      </c>
      <c r="B14" s="270"/>
      <c r="C14" s="270"/>
      <c r="D14" s="264"/>
      <c r="E14" s="182" t="s">
        <v>56</v>
      </c>
      <c r="F14" s="183" t="s">
        <v>57</v>
      </c>
      <c r="G14" s="183" t="s">
        <v>58</v>
      </c>
      <c r="H14" s="271"/>
      <c r="I14" s="273" t="s">
        <v>59</v>
      </c>
      <c r="J14" s="180"/>
      <c r="K14" s="273" t="s">
        <v>59</v>
      </c>
      <c r="L14" s="180"/>
      <c r="M14" s="263"/>
      <c r="N14" s="264"/>
      <c r="O14" s="264"/>
      <c r="P14" s="272"/>
      <c r="Q14" s="264"/>
      <c r="R14" s="265"/>
    </row>
    <row r="15" spans="1:18" ht="56.25" x14ac:dyDescent="0.25">
      <c r="A15" s="148" t="s">
        <v>23</v>
      </c>
      <c r="B15" s="151"/>
      <c r="C15" s="151"/>
      <c r="D15" s="1" t="s">
        <v>122</v>
      </c>
      <c r="E15" s="67" t="s">
        <v>61</v>
      </c>
      <c r="F15" s="205" t="s">
        <v>187</v>
      </c>
      <c r="G15" s="196" t="s">
        <v>123</v>
      </c>
      <c r="H15" s="2" t="s">
        <v>63</v>
      </c>
      <c r="I15" s="49"/>
      <c r="J15" s="50">
        <f>IF(OR(I15=0),0,(I15/(I15+K15)))</f>
        <v>0</v>
      </c>
      <c r="K15" s="49">
        <v>100</v>
      </c>
      <c r="L15" s="50">
        <f>IF(OR(K15=0),0,(K15/(I15+K15)))</f>
        <v>1</v>
      </c>
      <c r="M15" s="144">
        <f>J15+L15</f>
        <v>1</v>
      </c>
      <c r="N15" s="55" t="s">
        <v>124</v>
      </c>
      <c r="O15" s="149" t="s">
        <v>125</v>
      </c>
      <c r="P15" s="149" t="s">
        <v>126</v>
      </c>
      <c r="Q15" s="145"/>
      <c r="R15" s="145">
        <v>23000000</v>
      </c>
    </row>
    <row r="16" spans="1:18" ht="57" x14ac:dyDescent="0.25">
      <c r="A16" s="148" t="s">
        <v>23</v>
      </c>
      <c r="B16" s="140"/>
      <c r="C16" s="140"/>
      <c r="D16" s="1" t="s">
        <v>122</v>
      </c>
      <c r="E16" s="140" t="s">
        <v>61</v>
      </c>
      <c r="F16" s="205" t="s">
        <v>188</v>
      </c>
      <c r="G16" s="195" t="s">
        <v>127</v>
      </c>
      <c r="H16" s="2" t="s">
        <v>63</v>
      </c>
      <c r="I16" s="49"/>
      <c r="J16" s="50">
        <f>IF(OR(I16=0),0,(I16/(I16+K16)))</f>
        <v>0</v>
      </c>
      <c r="K16" s="49">
        <v>100</v>
      </c>
      <c r="L16" s="50">
        <f>IF(OR(K16=0),0,(K16/(I16+K16)))</f>
        <v>1</v>
      </c>
      <c r="M16" s="144">
        <f t="shared" ref="M16:M36" si="0">J16+L16</f>
        <v>1</v>
      </c>
      <c r="N16" s="55" t="s">
        <v>124</v>
      </c>
      <c r="O16" s="149" t="s">
        <v>128</v>
      </c>
      <c r="P16" s="149" t="s">
        <v>126</v>
      </c>
      <c r="Q16" s="145"/>
      <c r="R16" s="145">
        <v>500000</v>
      </c>
    </row>
    <row r="17" spans="1:19" ht="101.25" x14ac:dyDescent="0.25">
      <c r="A17" s="148" t="s">
        <v>26</v>
      </c>
      <c r="B17" s="151"/>
      <c r="C17" s="151"/>
      <c r="D17" s="56" t="s">
        <v>129</v>
      </c>
      <c r="E17" s="67" t="s">
        <v>61</v>
      </c>
      <c r="F17" s="207" t="s">
        <v>189</v>
      </c>
      <c r="G17" s="196" t="s">
        <v>130</v>
      </c>
      <c r="H17" s="56" t="s">
        <v>131</v>
      </c>
      <c r="I17" s="49"/>
      <c r="J17" s="50">
        <f t="shared" ref="J17:J36" si="1">IF(OR(I17=0),0,(I17/(I17+K17)))</f>
        <v>0</v>
      </c>
      <c r="K17" s="49">
        <v>100</v>
      </c>
      <c r="L17" s="50">
        <f t="shared" ref="L17:L36" si="2">IF(OR(K17=0),0,(K17/(I17+K17)))</f>
        <v>1</v>
      </c>
      <c r="M17" s="144">
        <f t="shared" si="0"/>
        <v>1</v>
      </c>
      <c r="N17" s="1" t="s">
        <v>106</v>
      </c>
      <c r="O17" s="149" t="s">
        <v>125</v>
      </c>
      <c r="P17" s="149" t="s">
        <v>126</v>
      </c>
      <c r="Q17" s="145"/>
      <c r="R17" s="145">
        <v>394004.58999999997</v>
      </c>
    </row>
    <row r="18" spans="1:19" ht="67.5" x14ac:dyDescent="0.25">
      <c r="A18" s="148" t="s">
        <v>26</v>
      </c>
      <c r="B18" s="151"/>
      <c r="C18" s="151"/>
      <c r="D18" s="56" t="s">
        <v>129</v>
      </c>
      <c r="E18" s="67" t="s">
        <v>61</v>
      </c>
      <c r="F18" s="205" t="s">
        <v>190</v>
      </c>
      <c r="G18" s="196" t="s">
        <v>132</v>
      </c>
      <c r="H18" s="56" t="s">
        <v>131</v>
      </c>
      <c r="I18" s="49"/>
      <c r="J18" s="50">
        <f t="shared" si="1"/>
        <v>0</v>
      </c>
      <c r="K18" s="49">
        <v>100</v>
      </c>
      <c r="L18" s="50">
        <f t="shared" si="2"/>
        <v>1</v>
      </c>
      <c r="M18" s="144">
        <f t="shared" si="0"/>
        <v>1</v>
      </c>
      <c r="N18" s="1" t="s">
        <v>106</v>
      </c>
      <c r="O18" s="149" t="s">
        <v>128</v>
      </c>
      <c r="P18" s="149" t="s">
        <v>126</v>
      </c>
      <c r="Q18" s="145"/>
      <c r="R18" s="145">
        <v>930000</v>
      </c>
    </row>
    <row r="19" spans="1:19" ht="56.25" x14ac:dyDescent="0.25">
      <c r="A19" s="148" t="s">
        <v>23</v>
      </c>
      <c r="B19" s="151"/>
      <c r="C19" s="151"/>
      <c r="D19" s="1" t="s">
        <v>122</v>
      </c>
      <c r="E19" s="67" t="s">
        <v>61</v>
      </c>
      <c r="F19" s="205" t="s">
        <v>191</v>
      </c>
      <c r="G19" s="196" t="s">
        <v>133</v>
      </c>
      <c r="H19" s="58" t="s">
        <v>63</v>
      </c>
      <c r="I19" s="147">
        <v>0</v>
      </c>
      <c r="J19" s="50">
        <f t="shared" si="1"/>
        <v>0</v>
      </c>
      <c r="K19" s="49">
        <v>100</v>
      </c>
      <c r="L19" s="50">
        <f t="shared" si="2"/>
        <v>1</v>
      </c>
      <c r="M19" s="144">
        <f t="shared" si="0"/>
        <v>1</v>
      </c>
      <c r="N19" s="55" t="s">
        <v>124</v>
      </c>
      <c r="O19" s="149" t="s">
        <v>125</v>
      </c>
      <c r="P19" s="149" t="s">
        <v>126</v>
      </c>
      <c r="Q19" s="145"/>
      <c r="R19" s="145">
        <v>11151013.82</v>
      </c>
      <c r="S19" s="208">
        <f>+R19+R20</f>
        <v>21801013.82</v>
      </c>
    </row>
    <row r="20" spans="1:19" ht="113.25" x14ac:dyDescent="0.25">
      <c r="A20" s="148" t="s">
        <v>23</v>
      </c>
      <c r="B20" s="151"/>
      <c r="C20" s="151"/>
      <c r="D20" s="1" t="s">
        <v>122</v>
      </c>
      <c r="E20" s="67" t="s">
        <v>61</v>
      </c>
      <c r="F20" s="205" t="s">
        <v>191</v>
      </c>
      <c r="G20" s="195" t="s">
        <v>134</v>
      </c>
      <c r="H20" s="58" t="s">
        <v>63</v>
      </c>
      <c r="I20" s="147">
        <v>0</v>
      </c>
      <c r="J20" s="50">
        <f t="shared" si="1"/>
        <v>0</v>
      </c>
      <c r="K20" s="49">
        <v>100</v>
      </c>
      <c r="L20" s="50">
        <f t="shared" si="2"/>
        <v>1</v>
      </c>
      <c r="M20" s="144">
        <f t="shared" si="0"/>
        <v>1</v>
      </c>
      <c r="N20" s="55" t="s">
        <v>124</v>
      </c>
      <c r="O20" s="149" t="s">
        <v>125</v>
      </c>
      <c r="P20" s="149" t="s">
        <v>126</v>
      </c>
      <c r="Q20" s="145"/>
      <c r="R20" s="145">
        <v>10650000</v>
      </c>
    </row>
    <row r="21" spans="1:19" ht="57" x14ac:dyDescent="0.25">
      <c r="A21" s="148" t="s">
        <v>23</v>
      </c>
      <c r="B21" s="151"/>
      <c r="C21" s="151"/>
      <c r="D21" s="58" t="s">
        <v>135</v>
      </c>
      <c r="E21" s="67" t="s">
        <v>61</v>
      </c>
      <c r="F21" s="205" t="s">
        <v>192</v>
      </c>
      <c r="G21" s="195" t="s">
        <v>136</v>
      </c>
      <c r="H21" s="56" t="s">
        <v>98</v>
      </c>
      <c r="I21" s="49"/>
      <c r="J21" s="50">
        <f t="shared" si="1"/>
        <v>0</v>
      </c>
      <c r="K21" s="49">
        <v>100</v>
      </c>
      <c r="L21" s="50">
        <f t="shared" si="2"/>
        <v>1</v>
      </c>
      <c r="M21" s="144">
        <f t="shared" si="0"/>
        <v>1</v>
      </c>
      <c r="N21" s="55" t="s">
        <v>124</v>
      </c>
      <c r="O21" s="149" t="s">
        <v>125</v>
      </c>
      <c r="P21" s="149" t="s">
        <v>126</v>
      </c>
      <c r="Q21" s="145"/>
      <c r="R21" s="145">
        <v>1500000</v>
      </c>
    </row>
    <row r="22" spans="1:19" ht="45" x14ac:dyDescent="0.25">
      <c r="A22" s="148" t="s">
        <v>23</v>
      </c>
      <c r="B22" s="151"/>
      <c r="C22" s="151"/>
      <c r="D22" s="58" t="s">
        <v>135</v>
      </c>
      <c r="E22" s="67" t="s">
        <v>61</v>
      </c>
      <c r="F22" s="205" t="s">
        <v>193</v>
      </c>
      <c r="G22" s="196" t="s">
        <v>137</v>
      </c>
      <c r="H22" s="56" t="s">
        <v>98</v>
      </c>
      <c r="I22" s="184"/>
      <c r="J22" s="50">
        <f t="shared" si="1"/>
        <v>0</v>
      </c>
      <c r="K22" s="49">
        <v>100</v>
      </c>
      <c r="L22" s="50">
        <f t="shared" si="2"/>
        <v>1</v>
      </c>
      <c r="M22" s="144">
        <f t="shared" si="0"/>
        <v>1</v>
      </c>
      <c r="N22" s="55" t="s">
        <v>124</v>
      </c>
      <c r="O22" s="149" t="s">
        <v>125</v>
      </c>
      <c r="P22" s="149" t="s">
        <v>126</v>
      </c>
      <c r="Q22" s="145"/>
      <c r="R22" s="145">
        <v>2900000</v>
      </c>
    </row>
    <row r="23" spans="1:19" ht="45" x14ac:dyDescent="0.25">
      <c r="A23" s="148" t="s">
        <v>23</v>
      </c>
      <c r="B23" s="140"/>
      <c r="C23" s="140"/>
      <c r="D23" s="58" t="s">
        <v>135</v>
      </c>
      <c r="E23" s="67" t="s">
        <v>61</v>
      </c>
      <c r="F23" s="205" t="s">
        <v>194</v>
      </c>
      <c r="G23" s="196" t="s">
        <v>138</v>
      </c>
      <c r="H23" s="56" t="s">
        <v>98</v>
      </c>
      <c r="I23" s="185">
        <v>100</v>
      </c>
      <c r="J23" s="50">
        <f t="shared" si="1"/>
        <v>1</v>
      </c>
      <c r="K23" s="49">
        <v>0</v>
      </c>
      <c r="L23" s="50">
        <f t="shared" si="2"/>
        <v>0</v>
      </c>
      <c r="M23" s="144">
        <f t="shared" si="0"/>
        <v>1</v>
      </c>
      <c r="N23" s="56" t="s">
        <v>124</v>
      </c>
      <c r="O23" s="149" t="s">
        <v>125</v>
      </c>
      <c r="P23" s="149" t="s">
        <v>126</v>
      </c>
      <c r="Q23" s="145"/>
      <c r="R23" s="145">
        <v>4286399.53</v>
      </c>
    </row>
    <row r="24" spans="1:19" ht="56.25" x14ac:dyDescent="0.25">
      <c r="A24" s="139" t="s">
        <v>28</v>
      </c>
      <c r="B24" s="140"/>
      <c r="C24" s="140"/>
      <c r="D24" s="1" t="s">
        <v>139</v>
      </c>
      <c r="E24" s="140" t="s">
        <v>61</v>
      </c>
      <c r="F24" s="205" t="s">
        <v>195</v>
      </c>
      <c r="G24" s="198" t="s">
        <v>140</v>
      </c>
      <c r="H24" s="186" t="s">
        <v>63</v>
      </c>
      <c r="I24" s="147"/>
      <c r="J24" s="50">
        <f t="shared" si="1"/>
        <v>0</v>
      </c>
      <c r="K24" s="49">
        <v>100</v>
      </c>
      <c r="L24" s="50">
        <f t="shared" si="2"/>
        <v>1</v>
      </c>
      <c r="M24" s="144">
        <f t="shared" si="0"/>
        <v>1</v>
      </c>
      <c r="N24" s="60" t="s">
        <v>118</v>
      </c>
      <c r="O24" s="56" t="s">
        <v>111</v>
      </c>
      <c r="P24" s="149" t="s">
        <v>126</v>
      </c>
      <c r="Q24" s="145"/>
      <c r="R24" s="145">
        <v>7100000</v>
      </c>
    </row>
    <row r="25" spans="1:19" ht="57" x14ac:dyDescent="0.25">
      <c r="A25" s="139" t="s">
        <v>28</v>
      </c>
      <c r="B25" s="140"/>
      <c r="C25" s="140"/>
      <c r="D25" s="1" t="s">
        <v>139</v>
      </c>
      <c r="E25" s="140" t="s">
        <v>61</v>
      </c>
      <c r="F25" s="205" t="s">
        <v>196</v>
      </c>
      <c r="G25" s="195" t="s">
        <v>141</v>
      </c>
      <c r="H25" s="58" t="s">
        <v>98</v>
      </c>
      <c r="I25" s="147"/>
      <c r="J25" s="50">
        <f t="shared" si="1"/>
        <v>0</v>
      </c>
      <c r="K25" s="49">
        <v>100</v>
      </c>
      <c r="L25" s="50">
        <f t="shared" si="2"/>
        <v>1</v>
      </c>
      <c r="M25" s="144">
        <f t="shared" si="0"/>
        <v>1</v>
      </c>
      <c r="N25" s="60" t="s">
        <v>118</v>
      </c>
      <c r="O25" s="56" t="s">
        <v>111</v>
      </c>
      <c r="P25" s="149" t="s">
        <v>126</v>
      </c>
      <c r="Q25" s="145"/>
      <c r="R25" s="145">
        <v>6000000</v>
      </c>
    </row>
    <row r="26" spans="1:19" ht="56.25" x14ac:dyDescent="0.25">
      <c r="A26" s="139" t="s">
        <v>28</v>
      </c>
      <c r="B26" s="140"/>
      <c r="C26" s="140"/>
      <c r="D26" s="1" t="s">
        <v>139</v>
      </c>
      <c r="E26" s="140" t="s">
        <v>61</v>
      </c>
      <c r="F26" s="205" t="s">
        <v>197</v>
      </c>
      <c r="G26" s="194" t="s">
        <v>142</v>
      </c>
      <c r="H26" s="58" t="s">
        <v>75</v>
      </c>
      <c r="I26" s="147"/>
      <c r="J26" s="50">
        <f t="shared" si="1"/>
        <v>0</v>
      </c>
      <c r="K26" s="49">
        <v>100</v>
      </c>
      <c r="L26" s="50">
        <f t="shared" si="2"/>
        <v>1</v>
      </c>
      <c r="M26" s="144">
        <f t="shared" si="0"/>
        <v>1</v>
      </c>
      <c r="N26" s="60" t="s">
        <v>118</v>
      </c>
      <c r="O26" s="56" t="s">
        <v>111</v>
      </c>
      <c r="P26" s="149" t="s">
        <v>126</v>
      </c>
      <c r="Q26" s="145"/>
      <c r="R26" s="172">
        <v>4717314.95</v>
      </c>
    </row>
    <row r="27" spans="1:19" ht="67.5" x14ac:dyDescent="0.25">
      <c r="A27" s="139" t="s">
        <v>28</v>
      </c>
      <c r="B27" s="140"/>
      <c r="C27" s="140"/>
      <c r="D27" s="1" t="s">
        <v>143</v>
      </c>
      <c r="E27" s="67" t="s">
        <v>66</v>
      </c>
      <c r="F27" s="207" t="s">
        <v>198</v>
      </c>
      <c r="G27" s="194" t="s">
        <v>144</v>
      </c>
      <c r="H27" s="58" t="s">
        <v>145</v>
      </c>
      <c r="I27" s="49"/>
      <c r="J27" s="50">
        <f>IF(OR(I27=0),0,(I27/(I27+K27)))</f>
        <v>0</v>
      </c>
      <c r="K27" s="49">
        <v>100</v>
      </c>
      <c r="L27" s="50">
        <f>IF(OR(K27=0),0,(K27/(I27+K27)))</f>
        <v>1</v>
      </c>
      <c r="M27" s="144">
        <f t="shared" si="0"/>
        <v>1</v>
      </c>
      <c r="N27" s="60" t="s">
        <v>118</v>
      </c>
      <c r="O27" s="56" t="s">
        <v>146</v>
      </c>
      <c r="P27" s="149" t="s">
        <v>126</v>
      </c>
      <c r="Q27" s="145"/>
      <c r="R27" s="172">
        <v>996176.31</v>
      </c>
    </row>
    <row r="28" spans="1:19" ht="45" x14ac:dyDescent="0.25">
      <c r="A28" s="148" t="s">
        <v>29</v>
      </c>
      <c r="B28" s="140"/>
      <c r="C28" s="140"/>
      <c r="D28" s="58" t="s">
        <v>147</v>
      </c>
      <c r="E28" s="67" t="s">
        <v>61</v>
      </c>
      <c r="F28" s="205" t="s">
        <v>199</v>
      </c>
      <c r="G28" s="198" t="s">
        <v>148</v>
      </c>
      <c r="H28" s="56" t="s">
        <v>98</v>
      </c>
      <c r="I28" s="49"/>
      <c r="J28" s="50">
        <f t="shared" si="1"/>
        <v>0</v>
      </c>
      <c r="K28" s="49">
        <v>100</v>
      </c>
      <c r="L28" s="50">
        <f t="shared" si="2"/>
        <v>1</v>
      </c>
      <c r="M28" s="144">
        <f t="shared" si="0"/>
        <v>1</v>
      </c>
      <c r="N28" s="56" t="s">
        <v>149</v>
      </c>
      <c r="O28" s="149" t="s">
        <v>125</v>
      </c>
      <c r="P28" s="149" t="s">
        <v>150</v>
      </c>
      <c r="Q28" s="145"/>
      <c r="R28" s="172">
        <v>569247</v>
      </c>
    </row>
    <row r="29" spans="1:19" ht="45.75" x14ac:dyDescent="0.25">
      <c r="A29" s="148" t="s">
        <v>29</v>
      </c>
      <c r="B29" s="140"/>
      <c r="C29" s="140"/>
      <c r="D29" s="58" t="s">
        <v>147</v>
      </c>
      <c r="E29" s="67" t="s">
        <v>61</v>
      </c>
      <c r="F29" s="205" t="s">
        <v>200</v>
      </c>
      <c r="G29" s="195" t="s">
        <v>151</v>
      </c>
      <c r="H29" s="56" t="s">
        <v>98</v>
      </c>
      <c r="I29" s="49"/>
      <c r="J29" s="50">
        <f>IF(OR(I29=0),0,(I29/(I29+K29)))</f>
        <v>0</v>
      </c>
      <c r="K29" s="49">
        <v>100</v>
      </c>
      <c r="L29" s="50">
        <f>IF(OR(K29=0),0,(K29/(I29+K29)))</f>
        <v>1</v>
      </c>
      <c r="M29" s="144">
        <f t="shared" si="0"/>
        <v>1</v>
      </c>
      <c r="N29" s="56" t="s">
        <v>149</v>
      </c>
      <c r="O29" s="149" t="s">
        <v>128</v>
      </c>
      <c r="P29" s="149" t="s">
        <v>150</v>
      </c>
      <c r="Q29" s="145"/>
      <c r="R29" s="145">
        <v>306494.96000000002</v>
      </c>
    </row>
    <row r="30" spans="1:19" ht="57" x14ac:dyDescent="0.25">
      <c r="A30" s="148" t="s">
        <v>29</v>
      </c>
      <c r="B30" s="140"/>
      <c r="C30" s="140"/>
      <c r="D30" s="58" t="s">
        <v>147</v>
      </c>
      <c r="E30" s="67" t="s">
        <v>61</v>
      </c>
      <c r="F30" s="205" t="s">
        <v>201</v>
      </c>
      <c r="G30" s="195" t="s">
        <v>152</v>
      </c>
      <c r="H30" s="56" t="s">
        <v>98</v>
      </c>
      <c r="I30" s="44"/>
      <c r="J30" s="50">
        <f t="shared" si="1"/>
        <v>0</v>
      </c>
      <c r="K30" s="49">
        <v>100</v>
      </c>
      <c r="L30" s="50">
        <f t="shared" si="2"/>
        <v>1</v>
      </c>
      <c r="M30" s="144">
        <f t="shared" si="0"/>
        <v>1</v>
      </c>
      <c r="N30" s="56" t="s">
        <v>149</v>
      </c>
      <c r="O30" s="149" t="s">
        <v>153</v>
      </c>
      <c r="P30" s="149" t="s">
        <v>150</v>
      </c>
      <c r="Q30" s="145"/>
      <c r="R30" s="145">
        <v>1649214</v>
      </c>
    </row>
    <row r="31" spans="1:19" ht="45.75" x14ac:dyDescent="0.25">
      <c r="A31" s="148" t="s">
        <v>29</v>
      </c>
      <c r="B31" s="140"/>
      <c r="C31" s="140"/>
      <c r="D31" s="58" t="s">
        <v>147</v>
      </c>
      <c r="E31" s="67" t="s">
        <v>61</v>
      </c>
      <c r="F31" s="205" t="s">
        <v>202</v>
      </c>
      <c r="G31" s="195" t="s">
        <v>154</v>
      </c>
      <c r="H31" s="56" t="s">
        <v>98</v>
      </c>
      <c r="I31" s="49"/>
      <c r="J31" s="50">
        <f t="shared" si="1"/>
        <v>0</v>
      </c>
      <c r="K31" s="49">
        <v>100</v>
      </c>
      <c r="L31" s="50">
        <f t="shared" si="2"/>
        <v>1</v>
      </c>
      <c r="M31" s="144">
        <f t="shared" si="0"/>
        <v>1</v>
      </c>
      <c r="N31" s="56" t="s">
        <v>149</v>
      </c>
      <c r="O31" s="149" t="s">
        <v>155</v>
      </c>
      <c r="P31" s="149" t="s">
        <v>150</v>
      </c>
      <c r="Q31" s="145"/>
      <c r="R31" s="145">
        <v>204880</v>
      </c>
    </row>
    <row r="32" spans="1:19" ht="45.75" x14ac:dyDescent="0.25">
      <c r="A32" s="148" t="s">
        <v>29</v>
      </c>
      <c r="B32" s="140"/>
      <c r="C32" s="140"/>
      <c r="D32" s="58" t="s">
        <v>147</v>
      </c>
      <c r="E32" s="67" t="s">
        <v>61</v>
      </c>
      <c r="F32" s="147" t="s">
        <v>204</v>
      </c>
      <c r="G32" s="195" t="s">
        <v>156</v>
      </c>
      <c r="H32" s="56" t="s">
        <v>98</v>
      </c>
      <c r="I32" s="49"/>
      <c r="J32" s="50">
        <f t="shared" si="1"/>
        <v>0</v>
      </c>
      <c r="K32" s="49">
        <v>100</v>
      </c>
      <c r="L32" s="50">
        <f t="shared" si="2"/>
        <v>1</v>
      </c>
      <c r="M32" s="144">
        <f t="shared" si="0"/>
        <v>1</v>
      </c>
      <c r="N32" s="56" t="s">
        <v>149</v>
      </c>
      <c r="O32" s="149" t="s">
        <v>157</v>
      </c>
      <c r="P32" s="149" t="s">
        <v>150</v>
      </c>
      <c r="Q32" s="145"/>
      <c r="R32" s="145">
        <v>1601250</v>
      </c>
    </row>
    <row r="33" spans="1:18" ht="45.75" x14ac:dyDescent="0.25">
      <c r="A33" s="148" t="s">
        <v>29</v>
      </c>
      <c r="B33" s="140"/>
      <c r="C33" s="140"/>
      <c r="D33" s="58" t="s">
        <v>147</v>
      </c>
      <c r="E33" s="67" t="s">
        <v>61</v>
      </c>
      <c r="F33" s="205" t="s">
        <v>203</v>
      </c>
      <c r="G33" s="195" t="s">
        <v>158</v>
      </c>
      <c r="H33" s="56" t="s">
        <v>98</v>
      </c>
      <c r="I33" s="49"/>
      <c r="J33" s="50">
        <f t="shared" si="1"/>
        <v>0</v>
      </c>
      <c r="K33" s="49">
        <v>100</v>
      </c>
      <c r="L33" s="50">
        <f t="shared" si="2"/>
        <v>1</v>
      </c>
      <c r="M33" s="144">
        <f t="shared" si="0"/>
        <v>1</v>
      </c>
      <c r="N33" s="56" t="s">
        <v>149</v>
      </c>
      <c r="O33" s="149" t="s">
        <v>159</v>
      </c>
      <c r="P33" s="149" t="s">
        <v>150</v>
      </c>
      <c r="Q33" s="145"/>
      <c r="R33" s="145">
        <v>63037407.850000001</v>
      </c>
    </row>
    <row r="34" spans="1:18" ht="45" x14ac:dyDescent="0.25">
      <c r="A34" s="148" t="s">
        <v>29</v>
      </c>
      <c r="B34" s="140"/>
      <c r="C34" s="140"/>
      <c r="D34" s="58" t="s">
        <v>147</v>
      </c>
      <c r="E34" s="67" t="s">
        <v>61</v>
      </c>
      <c r="F34" s="205" t="s">
        <v>205</v>
      </c>
      <c r="G34" s="195" t="s">
        <v>160</v>
      </c>
      <c r="H34" s="56" t="s">
        <v>98</v>
      </c>
      <c r="I34" s="49"/>
      <c r="J34" s="50">
        <f t="shared" si="1"/>
        <v>0</v>
      </c>
      <c r="K34" s="49">
        <v>100</v>
      </c>
      <c r="L34" s="50">
        <f t="shared" si="2"/>
        <v>1</v>
      </c>
      <c r="M34" s="144">
        <f t="shared" si="0"/>
        <v>1</v>
      </c>
      <c r="N34" s="56" t="s">
        <v>149</v>
      </c>
      <c r="O34" s="149" t="s">
        <v>161</v>
      </c>
      <c r="P34" s="149" t="s">
        <v>150</v>
      </c>
      <c r="Q34" s="145"/>
      <c r="R34" s="145">
        <v>1500000</v>
      </c>
    </row>
    <row r="35" spans="1:18" ht="45.75" thickBot="1" x14ac:dyDescent="0.3">
      <c r="A35" s="148" t="s">
        <v>29</v>
      </c>
      <c r="B35" s="140"/>
      <c r="C35" s="140"/>
      <c r="D35" s="58" t="s">
        <v>147</v>
      </c>
      <c r="E35" s="67" t="s">
        <v>61</v>
      </c>
      <c r="F35" s="205" t="s">
        <v>206</v>
      </c>
      <c r="G35" s="195" t="s">
        <v>162</v>
      </c>
      <c r="H35" s="56" t="s">
        <v>98</v>
      </c>
      <c r="I35" s="49"/>
      <c r="J35" s="50">
        <f t="shared" si="1"/>
        <v>0</v>
      </c>
      <c r="K35" s="49">
        <v>100</v>
      </c>
      <c r="L35" s="50">
        <f t="shared" si="2"/>
        <v>1</v>
      </c>
      <c r="M35" s="144">
        <f t="shared" si="0"/>
        <v>1</v>
      </c>
      <c r="N35" s="56" t="s">
        <v>149</v>
      </c>
      <c r="O35" s="149" t="s">
        <v>163</v>
      </c>
      <c r="P35" s="149" t="s">
        <v>150</v>
      </c>
      <c r="Q35" s="145"/>
      <c r="R35" s="145">
        <v>2827007.33</v>
      </c>
    </row>
    <row r="36" spans="1:18" ht="91.5" thickBot="1" x14ac:dyDescent="0.3">
      <c r="A36" s="139" t="s">
        <v>28</v>
      </c>
      <c r="B36" s="140"/>
      <c r="C36" s="140"/>
      <c r="D36" s="70" t="s">
        <v>116</v>
      </c>
      <c r="E36" s="140" t="s">
        <v>61</v>
      </c>
      <c r="F36" s="205" t="s">
        <v>207</v>
      </c>
      <c r="G36" s="197" t="s">
        <v>117</v>
      </c>
      <c r="H36" s="56" t="s">
        <v>81</v>
      </c>
      <c r="I36" s="199"/>
      <c r="J36" s="200">
        <f t="shared" si="1"/>
        <v>0</v>
      </c>
      <c r="K36" s="199">
        <v>100</v>
      </c>
      <c r="L36" s="200">
        <f t="shared" si="2"/>
        <v>1</v>
      </c>
      <c r="M36" s="201">
        <f t="shared" si="0"/>
        <v>1</v>
      </c>
      <c r="N36" s="60" t="s">
        <v>118</v>
      </c>
      <c r="O36" s="56" t="s">
        <v>119</v>
      </c>
      <c r="P36" s="202"/>
      <c r="Q36" s="203"/>
      <c r="R36" s="150">
        <v>22216806.93</v>
      </c>
    </row>
    <row r="37" spans="1:18" ht="15.75" thickBot="1" x14ac:dyDescent="0.3">
      <c r="A37" s="152"/>
      <c r="B37" s="152"/>
      <c r="C37" s="152"/>
      <c r="D37" s="153" t="s">
        <v>85</v>
      </c>
      <c r="E37" s="154"/>
      <c r="F37" s="187"/>
      <c r="G37" s="156"/>
      <c r="H37" s="157"/>
      <c r="I37" s="157"/>
      <c r="J37" s="158">
        <f>SUM(J15:J36)</f>
        <v>1</v>
      </c>
      <c r="K37" s="157"/>
      <c r="L37" s="158">
        <f>SUM(L15:L36)</f>
        <v>21</v>
      </c>
      <c r="M37" s="159">
        <f>SUM(M15:M36)</f>
        <v>22</v>
      </c>
      <c r="N37" s="157"/>
      <c r="O37" s="188"/>
      <c r="P37" s="187"/>
      <c r="Q37" s="160">
        <f>SUM(Q15:Q35)</f>
        <v>0</v>
      </c>
      <c r="R37" s="160">
        <f>SUM(R15:R35)</f>
        <v>145820410.34</v>
      </c>
    </row>
    <row r="38" spans="1:18" ht="15.75" thickBot="1" x14ac:dyDescent="0.3">
      <c r="A38" s="161" t="s">
        <v>86</v>
      </c>
      <c r="B38" s="162"/>
      <c r="C38" s="162"/>
      <c r="D38" s="162"/>
      <c r="E38" s="163"/>
      <c r="F38" s="189"/>
      <c r="G38" s="162"/>
      <c r="H38" s="162"/>
      <c r="I38" s="162"/>
      <c r="J38" s="165">
        <f>IF(OR(J37=0),0,J37/M37)</f>
        <v>4.5454545454545456E-2</v>
      </c>
      <c r="K38" s="162"/>
      <c r="L38" s="165">
        <f>IF(OR(L37=0),0,L37/M37)</f>
        <v>0.95454545454545459</v>
      </c>
      <c r="M38" s="165">
        <f>SUM(M15:M35)/M37</f>
        <v>0.95454545454545459</v>
      </c>
      <c r="N38" s="162"/>
      <c r="O38" s="162"/>
      <c r="P38" s="162"/>
      <c r="Q38" s="162"/>
      <c r="R38" s="162"/>
    </row>
    <row r="39" spans="1:18" ht="15.75" thickBot="1" x14ac:dyDescent="0.3">
      <c r="A39" s="103"/>
      <c r="B39" s="104"/>
      <c r="C39" s="104"/>
      <c r="D39" s="105">
        <f>IF(OR([1]RESTRINGIDOP3!B9=0),0,[1]RESTRINGIDOP3!B9/[1]RESTRINGIDOP3!B8)</f>
        <v>0.95238095238095233</v>
      </c>
      <c r="E39" s="104" t="s">
        <v>87</v>
      </c>
      <c r="F39" s="190"/>
      <c r="G39" s="104"/>
      <c r="H39" s="104"/>
      <c r="I39" s="104"/>
      <c r="J39" s="107">
        <f>IF(OR(D39=0),0,([1]RESTRINGIDOP3!C5/[1]RESTRINGIDOP3!B9))</f>
        <v>0.05</v>
      </c>
      <c r="K39" s="104"/>
      <c r="L39" s="107">
        <f>IF(OR(D39=0),0,([1]RESTRINGIDOP3!D5/[1]RESTRINGIDOP3!B9))</f>
        <v>0.95</v>
      </c>
      <c r="M39" s="107">
        <f>(J39+L39)</f>
        <v>1</v>
      </c>
      <c r="N39" s="104"/>
      <c r="O39" s="104"/>
      <c r="P39" s="104"/>
      <c r="Q39" s="104"/>
      <c r="R39" s="104"/>
    </row>
    <row r="40" spans="1:18" ht="15.75" thickBot="1" x14ac:dyDescent="0.3">
      <c r="A40" s="167"/>
      <c r="B40" s="168"/>
      <c r="C40" s="168"/>
      <c r="D40" s="169">
        <f>IF(OR([1]RESTRINGIDOP3!B10=0),0,[1]RESTRINGIDOP3!B10/[1]RESTRINGIDOP3!B8)</f>
        <v>4.7619047619047616E-2</v>
      </c>
      <c r="E40" s="168" t="s">
        <v>88</v>
      </c>
      <c r="F40" s="191"/>
      <c r="G40" s="168"/>
      <c r="H40" s="168"/>
      <c r="I40" s="168"/>
      <c r="J40" s="107">
        <f>IF(OR(D40=0),0,([1]RESTRINGIDOP3!F5/[1]RESTRINGIDOP3!B10))</f>
        <v>0</v>
      </c>
      <c r="K40" s="104"/>
      <c r="L40" s="107">
        <f>IF(OR(D40=0),0,([1]RESTRINGIDOP3!G5/[1]RESTRINGIDOP3!B10))</f>
        <v>1</v>
      </c>
      <c r="M40" s="107">
        <f>(J40+L40)</f>
        <v>1</v>
      </c>
      <c r="N40" s="104"/>
      <c r="O40" s="104"/>
      <c r="P40" s="104"/>
      <c r="Q40" s="104"/>
      <c r="R40" s="104"/>
    </row>
    <row r="41" spans="1:18" ht="15.75" thickBot="1" x14ac:dyDescent="0.3">
      <c r="A41" s="103"/>
      <c r="B41" s="104"/>
      <c r="C41" s="104"/>
      <c r="D41" s="110">
        <f>M37</f>
        <v>22</v>
      </c>
      <c r="E41" s="104" t="s">
        <v>89</v>
      </c>
      <c r="F41" s="190"/>
      <c r="G41" s="104"/>
      <c r="H41" s="104"/>
      <c r="I41" s="104"/>
      <c r="J41" s="105"/>
      <c r="K41" s="104"/>
      <c r="L41" s="105"/>
      <c r="M41" s="105"/>
      <c r="N41" s="104"/>
      <c r="O41" s="104"/>
      <c r="P41" s="104"/>
      <c r="Q41" s="104"/>
      <c r="R41" s="104"/>
    </row>
  </sheetData>
  <mergeCells count="19">
    <mergeCell ref="Q12:R12"/>
    <mergeCell ref="I13:I14"/>
    <mergeCell ref="K13:K14"/>
    <mergeCell ref="M13:M14"/>
    <mergeCell ref="Q13:Q14"/>
    <mergeCell ref="R13:R14"/>
    <mergeCell ref="A3:H3"/>
    <mergeCell ref="A5:H5"/>
    <mergeCell ref="D11:R11"/>
    <mergeCell ref="A12:A13"/>
    <mergeCell ref="B12:B14"/>
    <mergeCell ref="C12:C14"/>
    <mergeCell ref="D12:D14"/>
    <mergeCell ref="E12:G13"/>
    <mergeCell ref="H12:H14"/>
    <mergeCell ref="I12:M12"/>
    <mergeCell ref="N12:N14"/>
    <mergeCell ref="O12:O14"/>
    <mergeCell ref="P12:P14"/>
  </mergeCells>
  <phoneticPr fontId="12" type="noConversion"/>
  <dataValidations count="9">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15:A23 A28:A35" xr:uid="{0252DCE1-FC3F-45EE-827F-3EC6DB864307}">
      <formula1>$A$54:$A$75</formula1>
    </dataValidation>
    <dataValidation type="list" allowBlank="1" showInputMessage="1" showErrorMessage="1" sqref="P15:P36" xr:uid="{C8DE07E6-5900-4B5A-BE51-D7A9E8A93FB8}">
      <formula1>$A$76:$A$108</formula1>
    </dataValidation>
    <dataValidation type="list" allowBlank="1" showInputMessage="1" showErrorMessage="1" sqref="E15 E17:E23 E27:E35" xr:uid="{0C3B1D0C-9CAF-4146-83D6-6163F497A869}">
      <formula1>$A$43:$A$44</formula1>
    </dataValidation>
    <dataValidation type="list" allowBlank="1" showInputMessage="1" showErrorMessage="1" sqref="O15:O23 O28:O35" xr:uid="{21115D09-0368-4543-93E6-2D9420068BD9}">
      <formula1>$A$46:$A$52</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24:A27" xr:uid="{61AC0FF1-75A9-431C-9BB7-A9AA78214D21}">
      <formula1>#REF!</formula1>
    </dataValidation>
    <dataValidation type="list" allowBlank="1" showInputMessage="1" showErrorMessage="1" sqref="E24:E26 E16 O24:O27" xr:uid="{854DE603-AA16-426D-BB59-DA4F2BD11860}">
      <formula1>#REF!</formula1>
    </dataValidation>
    <dataValidation type="list" allowBlank="1" showInputMessage="1" showErrorMessage="1" sqref="E36" xr:uid="{41C0DD7A-D578-46EB-8352-1D7C171A41FA}">
      <formula1>$A$28:$A$29</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36" xr:uid="{37765E4C-8BE8-467E-97D0-3C2E10B9AFAE}">
      <formula1>$A$61:$A$82</formula1>
    </dataValidation>
    <dataValidation type="list" allowBlank="1" showInputMessage="1" showErrorMessage="1" sqref="O36" xr:uid="{AEE80224-0463-42FE-ABC0-C77475D77A8E}">
      <formula1>$A$30:$A$60</formula1>
    </dataValidation>
  </dataValidations>
  <pageMargins left="1.1200000000000001" right="0.43" top="0.74803149606299213" bottom="0.74803149606299213" header="0.31496062992125984" footer="0.31496062992125984"/>
  <pageSetup paperSize="9" scale="85"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Marco General</vt:lpstr>
      <vt:lpstr>Programa I</vt:lpstr>
      <vt:lpstr>Programa II</vt:lpstr>
      <vt:lpstr>Programa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J.V.C.. Valerio Castro</dc:creator>
  <cp:lastModifiedBy>Gricelly María Meza Sandoval</cp:lastModifiedBy>
  <cp:lastPrinted>2019-11-22T21:42:17Z</cp:lastPrinted>
  <dcterms:created xsi:type="dcterms:W3CDTF">2019-09-16T22:17:12Z</dcterms:created>
  <dcterms:modified xsi:type="dcterms:W3CDTF">2022-11-02T14:32:09Z</dcterms:modified>
</cp:coreProperties>
</file>