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935"/>
  </bookViews>
  <sheets>
    <sheet name="I" sheetId="1" r:id="rId1"/>
    <sheet name="II" sheetId="2" r:id="rId2"/>
    <sheet name="III" sheetId="3" r:id="rId3"/>
  </sheets>
  <definedNames>
    <definedName name="_xlnm.Print_Area" localSheetId="0">I!$A$1:$P$24</definedName>
    <definedName name="_xlnm.Print_Area" localSheetId="1">II!$A$1:$Q$21</definedName>
    <definedName name="_xlnm.Print_Area" localSheetId="2">III!$A$1:$Q$46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  <c r="K5"/>
  <c r="S41" i="3" l="1"/>
  <c r="R8"/>
  <c r="R9"/>
  <c r="R10"/>
  <c r="R11"/>
  <c r="R12"/>
  <c r="K8"/>
  <c r="K9"/>
  <c r="K10"/>
  <c r="K11"/>
  <c r="K12"/>
  <c r="I8"/>
  <c r="I9"/>
  <c r="I10"/>
  <c r="I11"/>
  <c r="I12"/>
  <c r="R6"/>
  <c r="R7" i="2" l="1"/>
  <c r="Q5" i="1" l="1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5" i="2"/>
  <c r="P5"/>
  <c r="R5" l="1"/>
  <c r="K6" i="3"/>
  <c r="I6" l="1"/>
  <c r="R13" l="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2"/>
  <c r="R43"/>
  <c r="R44"/>
  <c r="R45"/>
  <c r="R46"/>
  <c r="R6" i="2"/>
  <c r="R9"/>
  <c r="R10"/>
  <c r="R11"/>
  <c r="R12"/>
  <c r="R13"/>
  <c r="R14"/>
  <c r="R15"/>
  <c r="R16"/>
  <c r="R17"/>
  <c r="R18"/>
  <c r="R19"/>
  <c r="R20"/>
  <c r="R21"/>
  <c r="K46" i="3" l="1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R7"/>
  <c r="K7"/>
  <c r="I7"/>
  <c r="K21" i="2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Q8"/>
  <c r="P8"/>
  <c r="K8"/>
  <c r="I8"/>
  <c r="K7"/>
  <c r="I7"/>
  <c r="K6"/>
  <c r="I6"/>
  <c r="K24" i="1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R41" i="3" l="1"/>
  <c r="L7"/>
  <c r="R8" i="2"/>
  <c r="L9"/>
  <c r="L23" i="1"/>
  <c r="L5"/>
  <c r="L7"/>
  <c r="L9"/>
  <c r="L11"/>
  <c r="L12"/>
  <c r="L14"/>
  <c r="L16"/>
  <c r="L17"/>
  <c r="L18"/>
  <c r="L20"/>
  <c r="L14" i="3"/>
  <c r="L16"/>
  <c r="L18"/>
  <c r="L20"/>
  <c r="L22"/>
  <c r="L24"/>
  <c r="L26"/>
  <c r="L28"/>
  <c r="L30"/>
  <c r="L32"/>
  <c r="L34"/>
  <c r="L36"/>
  <c r="L38"/>
  <c r="L40"/>
  <c r="L42"/>
  <c r="L45"/>
  <c r="L13"/>
  <c r="L15"/>
  <c r="L17"/>
  <c r="L19"/>
  <c r="L21"/>
  <c r="L23"/>
  <c r="L25"/>
  <c r="L27"/>
  <c r="L29"/>
  <c r="L31"/>
  <c r="L33"/>
  <c r="L35"/>
  <c r="L37"/>
  <c r="L39"/>
  <c r="L41"/>
  <c r="L43"/>
  <c r="L44"/>
  <c r="L46"/>
  <c r="L11" i="2"/>
  <c r="L13"/>
  <c r="L14"/>
  <c r="L16"/>
  <c r="L18"/>
  <c r="L20"/>
  <c r="L21"/>
  <c r="L10"/>
  <c r="L12"/>
  <c r="L15"/>
  <c r="L17"/>
  <c r="L19"/>
  <c r="L6"/>
  <c r="L7"/>
  <c r="L8"/>
  <c r="L22" i="1"/>
  <c r="L24"/>
  <c r="L6"/>
  <c r="L8"/>
  <c r="L10"/>
  <c r="L13"/>
  <c r="L15"/>
  <c r="L19"/>
  <c r="L21"/>
</calcChain>
</file>

<file path=xl/comments1.xml><?xml version="1.0" encoding="utf-8"?>
<comments xmlns="http://schemas.openxmlformats.org/spreadsheetml/2006/main">
  <authors>
    <author>Flor de María Alfaro</author>
  </authors>
  <commentList>
    <comment ref="C2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Objetivo de mejora: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 con el propósito de </t>
        </r>
        <r>
          <rPr>
            <u/>
            <sz val="12"/>
            <color indexed="81"/>
            <rFont val="Tahoma"/>
            <family val="2"/>
          </rPr>
          <t>mejorar sus procesos de producción</t>
        </r>
        <r>
          <rPr>
            <sz val="12"/>
            <color indexed="81"/>
            <rFont val="Tahoma"/>
            <family val="2"/>
          </rPr>
          <t xml:space="preserve">, coadyuvando al cumplimiento de las áreas estratégicas establecidas en el Plan de Desarrollo Municipal, así como al logro de los objetivos y metas definidos en procura de </t>
        </r>
        <r>
          <rPr>
            <u/>
            <sz val="12"/>
            <color indexed="81"/>
            <rFont val="Tahoma"/>
            <family val="2"/>
          </rPr>
          <t>mejorar su gestión</t>
        </r>
        <r>
          <rPr>
            <sz val="12"/>
            <color indexed="81"/>
            <rFont val="Tahoma"/>
            <family val="2"/>
          </rPr>
          <t xml:space="preserve"> institucional.  Responde a las preguntas ¿qué? y ¿para qué?
El objetivo de mejora siempre debe mostrar con claridad qué es lo que se pretende mejorar. Se utilizan términos como: ampliar, incrementar, desarrollar, etc.
SE DEBEN REFLEJAR PARA CADA PROGRAMA, EN PRIMERA INSTANCIA LOS OBJETIVOS DE MEJORA; POSTERIORMENTE LOS OBJETIVOS OPERATIVOS.
</t>
        </r>
        <r>
          <rPr>
            <b/>
            <sz val="12"/>
            <color indexed="81"/>
            <rFont val="Tahoma"/>
            <family val="2"/>
          </rPr>
          <t xml:space="preserve">Objetivo operativo: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presupuestario, con el propósito de cumplir con el </t>
        </r>
        <r>
          <rPr>
            <u/>
            <sz val="12"/>
            <color indexed="81"/>
            <rFont val="Tahoma"/>
            <family val="2"/>
          </rPr>
          <t>desarrollo normal de sus proceso de producción</t>
        </r>
        <r>
          <rPr>
            <sz val="12"/>
            <color indexed="81"/>
            <rFont val="Tahoma"/>
            <family val="2"/>
          </rPr>
          <t xml:space="preserve">, coadyuvando al cumplimiento de actividades. Responde a las preguntas ¿qué? y ¿para qué?
</t>
        </r>
      </text>
    </comment>
    <comment ref="D2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Meta: </t>
        </r>
        <r>
          <rPr>
            <sz val="12"/>
            <color indexed="81"/>
            <rFont val="Tahoma"/>
            <family val="2"/>
          </rPr>
          <t xml:space="preserve">Expresión concreta, cuantificable del </t>
        </r>
        <r>
          <rPr>
            <u/>
            <sz val="12"/>
            <color indexed="81"/>
            <rFont val="Tahoma"/>
            <family val="2"/>
          </rPr>
          <t>objetivo de mejora o específico</t>
        </r>
        <r>
          <rPr>
            <sz val="12"/>
            <color indexed="81"/>
            <rFont val="Tahoma"/>
            <family val="2"/>
          </rPr>
          <t xml:space="preserve"> previamente definido para el ejercicio presupuestario. Responde a las preguntas ¿Cómo?, ¿Cuánto? y ¿Cuándo?.</t>
        </r>
        <r>
          <rPr>
            <b/>
            <sz val="12"/>
            <color indexed="81"/>
            <rFont val="Tahoma"/>
            <family val="2"/>
          </rPr>
          <t xml:space="preserve">
NO SON ACTIVIDADES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2"/>
            <color indexed="81"/>
            <rFont val="Tahoma"/>
            <family val="2"/>
          </rPr>
          <t xml:space="preserve">INDICADOR: 
</t>
        </r>
        <r>
          <rPr>
            <sz val="12"/>
            <color indexed="81"/>
            <rFont val="Tahoma"/>
            <family val="2"/>
          </rPr>
          <t xml:space="preserve">Variable (cuantitativa o cualitativa) o relación entre variables que permite medir el grado de cumplimiento de la meta a evaluar y del respectivo objetivo.
</t>
        </r>
        <r>
          <rPr>
            <b/>
            <sz val="12"/>
            <color indexed="81"/>
            <rFont val="Tahoma"/>
            <family val="2"/>
          </rPr>
          <t>Ejemplo:</t>
        </r>
        <r>
          <rPr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Tahoma"/>
            <family val="2"/>
          </rPr>
          <t>Meta:</t>
        </r>
        <r>
          <rPr>
            <sz val="12"/>
            <color indexed="81"/>
            <rFont val="Tahoma"/>
            <family val="2"/>
          </rPr>
          <t xml:space="preserve"> Recolectar 1200 toneladas de basura por año en el distrito de Lulek durante el periodo 2006.</t>
        </r>
        <r>
          <rPr>
            <b/>
            <sz val="12"/>
            <color indexed="81"/>
            <rFont val="Tahoma"/>
            <family val="2"/>
          </rPr>
          <t xml:space="preserve"> Indicador:</t>
        </r>
        <r>
          <rPr>
            <sz val="12"/>
            <color indexed="81"/>
            <rFont val="Tahoma"/>
            <family val="2"/>
          </rPr>
          <t xml:space="preserve"> Número de toneladas de basura recolectadas.
El resultado del indicador siempre debe ser igual a la unidad de medida de la meta.</t>
        </r>
      </text>
    </comment>
    <comment ref="M2" authorId="0">
      <text>
        <r>
          <rPr>
            <b/>
            <sz val="10"/>
            <color indexed="81"/>
            <rFont val="Tahoma"/>
            <family val="2"/>
          </rPr>
          <t xml:space="preserve">Contraloría:
</t>
        </r>
        <r>
          <rPr>
            <sz val="10"/>
            <color indexed="81"/>
            <rFont val="Tahoma"/>
            <family val="2"/>
          </rPr>
          <t>Funcionario responsable del cumplimiento de la meta formulada.</t>
        </r>
      </text>
    </comment>
    <comment ref="N2" authorId="0">
      <text>
        <r>
          <rPr>
            <sz val="11"/>
            <color indexed="81"/>
            <rFont val="Tahoma"/>
            <family val="2"/>
          </rPr>
          <t xml:space="preserve">01 Administración General; 
02 Auditoría Interna;
03 Administración de Inversiones Propias; 
04 Registro de deuda, fondos y aportes.
</t>
        </r>
      </text>
    </comment>
    <comment ref="H3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Unidad de medida de la meta (producción)  que se pretende alcanzar en el 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I3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 semestre. NO SE DEBE ALTERAR.</t>
        </r>
      </text>
    </comment>
    <comment ref="J3" authorId="0">
      <text>
        <r>
          <rPr>
            <b/>
            <sz val="11"/>
            <color indexed="81"/>
            <rFont val="Tahoma"/>
            <family val="2"/>
          </rPr>
          <t>Contraloría:</t>
        </r>
        <r>
          <rPr>
            <sz val="11"/>
            <color indexed="81"/>
            <rFont val="Tahoma"/>
            <family val="2"/>
          </rPr>
          <t xml:space="preserve">
Unidad de medida de la meta (producción) que se pretende alcanzar en el II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K3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II semestre. NO SE DEBE ALTERAR.</t>
        </r>
      </text>
    </comment>
    <comment ref="L3" authorId="0">
      <text>
        <r>
          <rPr>
            <sz val="10"/>
            <color indexed="81"/>
            <rFont val="Tahoma"/>
            <family val="2"/>
          </rPr>
          <t>CORRESPONDE AL NÚMERO DE METAS FORMULADAS. ESTA COLUMNA REFLEJA SIEMPRE EL 100% DE LO PROGRAMADO.  NO SE DEBE ALTERAR PUES CONTIENE FÓRMULAS.</t>
        </r>
      </text>
    </comment>
    <comment ref="D4" authorId="0">
      <text>
        <r>
          <rPr>
            <sz val="12"/>
            <color indexed="81"/>
            <rFont val="Tahoma"/>
            <family val="2"/>
          </rPr>
          <t xml:space="preserve">Escoga </t>
        </r>
        <r>
          <rPr>
            <b/>
            <sz val="12"/>
            <color indexed="81"/>
            <rFont val="Tahoma"/>
            <family val="2"/>
          </rPr>
          <t>1 Mejora</t>
        </r>
        <r>
          <rPr>
            <sz val="12"/>
            <color indexed="81"/>
            <rFont val="Tahoma"/>
            <family val="2"/>
          </rPr>
          <t xml:space="preserve"> (si la meta responde a un objetivo de mejora) o </t>
        </r>
        <r>
          <rPr>
            <b/>
            <sz val="12"/>
            <color indexed="81"/>
            <rFont val="Tahoma"/>
            <family val="2"/>
          </rPr>
          <t>2 Operativo</t>
        </r>
        <r>
          <rPr>
            <sz val="12"/>
            <color indexed="81"/>
            <rFont val="Tahoma"/>
            <family val="2"/>
          </rPr>
          <t xml:space="preserve"> (si la meta responde a un objetivo operativo)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NUMERE LAS METAS PARA SER IDENTIFICADAS</t>
        </r>
      </text>
    </comment>
    <comment ref="F4" authorId="0">
      <text>
        <r>
          <rPr>
            <b/>
            <sz val="8"/>
            <color indexed="81"/>
            <rFont val="Tahoma"/>
            <family val="2"/>
          </rPr>
          <t xml:space="preserve">Descripción de la meta
</t>
        </r>
      </text>
    </comment>
  </commentList>
</comments>
</file>

<file path=xl/comments2.xml><?xml version="1.0" encoding="utf-8"?>
<comments xmlns="http://schemas.openxmlformats.org/spreadsheetml/2006/main">
  <authors>
    <author>Flor de María Alfaro</author>
  </authors>
  <commentList>
    <comment ref="C2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Objetivo de mejora: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 con el propósito de </t>
        </r>
        <r>
          <rPr>
            <u/>
            <sz val="12"/>
            <color indexed="81"/>
            <rFont val="Tahoma"/>
            <family val="2"/>
          </rPr>
          <t>mejorar sus procesos de producción</t>
        </r>
        <r>
          <rPr>
            <sz val="12"/>
            <color indexed="81"/>
            <rFont val="Tahoma"/>
            <family val="2"/>
          </rPr>
          <t xml:space="preserve">, coadyuvando al cumplimiento de las áreas estratégicas establecidas en el Plan de Desarrollo Municipal, así como al logro de los objetivos y metas definidos en procura de </t>
        </r>
        <r>
          <rPr>
            <u/>
            <sz val="12"/>
            <color indexed="81"/>
            <rFont val="Tahoma"/>
            <family val="2"/>
          </rPr>
          <t>mejorar su gestión</t>
        </r>
        <r>
          <rPr>
            <sz val="12"/>
            <color indexed="81"/>
            <rFont val="Tahoma"/>
            <family val="2"/>
          </rPr>
          <t xml:space="preserve"> institucional.  Responde a las pregundas ¿qué? y ¿para qué?
El objetivo de mejora siempre debe mostrar con claridad qué es lo que se pretende mejorar. Se utilizan términos como: ampliar, incrementar, desarrollar, etc.
SE DEBEN REFLEJAR PARA CADA PROGRAMA, EN PRIMERA INSTANCIA LOS OBJETIVOS DE MEJORA; POSTERIORMENTE LOS OBJETIVOS OPERATIVOS.
</t>
        </r>
        <r>
          <rPr>
            <b/>
            <sz val="12"/>
            <color indexed="81"/>
            <rFont val="Tahoma"/>
            <family val="2"/>
          </rPr>
          <t xml:space="preserve">Objetivo operativo: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presupuestario, con el propósito de cumplir con el </t>
        </r>
        <r>
          <rPr>
            <u/>
            <sz val="12"/>
            <color indexed="81"/>
            <rFont val="Tahoma"/>
            <family val="2"/>
          </rPr>
          <t>desarrollo normal de sus proceso de producción</t>
        </r>
        <r>
          <rPr>
            <sz val="12"/>
            <color indexed="81"/>
            <rFont val="Tahoma"/>
            <family val="2"/>
          </rPr>
          <t xml:space="preserve">, coadyuvando al cumplimiento de actividades. Responde a las pregundas ¿qué? y ¿para qué?
</t>
        </r>
      </text>
    </comment>
    <comment ref="D2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Meta: </t>
        </r>
        <r>
          <rPr>
            <sz val="12"/>
            <color indexed="81"/>
            <rFont val="Tahoma"/>
            <family val="2"/>
          </rPr>
          <t xml:space="preserve">Expresión concreta, cuantificable del </t>
        </r>
        <r>
          <rPr>
            <u/>
            <sz val="12"/>
            <color indexed="81"/>
            <rFont val="Tahoma"/>
            <family val="2"/>
          </rPr>
          <t>objetivo de mejora o específico</t>
        </r>
        <r>
          <rPr>
            <sz val="12"/>
            <color indexed="81"/>
            <rFont val="Tahoma"/>
            <family val="2"/>
          </rPr>
          <t xml:space="preserve"> previamente definido para el ejercicio presupuestario. Responde a las preguntas ¿Cómo?, ¿Cuánto? y ¿Cuándo?.</t>
        </r>
        <r>
          <rPr>
            <b/>
            <sz val="12"/>
            <color indexed="81"/>
            <rFont val="Tahoma"/>
            <family val="2"/>
          </rPr>
          <t xml:space="preserve">
NO SON ACTIVIDADES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2"/>
            <color indexed="81"/>
            <rFont val="Tahoma"/>
            <family val="2"/>
          </rPr>
          <t xml:space="preserve">INDICADOR: 
</t>
        </r>
        <r>
          <rPr>
            <sz val="12"/>
            <color indexed="81"/>
            <rFont val="Tahoma"/>
            <family val="2"/>
          </rPr>
          <t xml:space="preserve">Variable (cuantitativa o cualitativa) o relación entre variables que permite medir el grado de cumplimiento de la meta a evaluar y del respectivo objetivo.
</t>
        </r>
        <r>
          <rPr>
            <b/>
            <sz val="12"/>
            <color indexed="81"/>
            <rFont val="Tahoma"/>
            <family val="2"/>
          </rPr>
          <t>Ejemplo:</t>
        </r>
        <r>
          <rPr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Tahoma"/>
            <family val="2"/>
          </rPr>
          <t>Meta:</t>
        </r>
        <r>
          <rPr>
            <sz val="12"/>
            <color indexed="81"/>
            <rFont val="Tahoma"/>
            <family val="2"/>
          </rPr>
          <t xml:space="preserve"> Recolectar 1200 toneladas de basura por año en el distrito de Lulek durante el periodo 2006.</t>
        </r>
        <r>
          <rPr>
            <b/>
            <sz val="12"/>
            <color indexed="81"/>
            <rFont val="Tahoma"/>
            <family val="2"/>
          </rPr>
          <t xml:space="preserve"> Indicador:</t>
        </r>
        <r>
          <rPr>
            <sz val="12"/>
            <color indexed="81"/>
            <rFont val="Tahoma"/>
            <family val="2"/>
          </rPr>
          <t xml:space="preserve"> Número de toneladas de basura recolectadas.
El resultado del indicador siempre debe ser igual a la unidad de medida de la meta.</t>
        </r>
      </text>
    </comment>
    <comment ref="M2" authorId="0">
      <text>
        <r>
          <rPr>
            <b/>
            <sz val="10"/>
            <color indexed="81"/>
            <rFont val="Tahoma"/>
            <family val="2"/>
          </rPr>
          <t xml:space="preserve">Contraloría:
</t>
        </r>
        <r>
          <rPr>
            <sz val="10"/>
            <color indexed="81"/>
            <rFont val="Tahoma"/>
            <family val="2"/>
          </rPr>
          <t>Funcionario responsable del cumplimiento de la meta formulada.</t>
        </r>
      </text>
    </comment>
    <comment ref="H3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Unidad de medida de la meta (producción)  que se pretende alcanzar en el 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I3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 semestre. NO SE DEBE ALTERAR.</t>
        </r>
      </text>
    </comment>
    <comment ref="J3" authorId="0">
      <text>
        <r>
          <rPr>
            <b/>
            <sz val="11"/>
            <color indexed="81"/>
            <rFont val="Tahoma"/>
            <family val="2"/>
          </rPr>
          <t>Contraloría:</t>
        </r>
        <r>
          <rPr>
            <sz val="11"/>
            <color indexed="81"/>
            <rFont val="Tahoma"/>
            <family val="2"/>
          </rPr>
          <t xml:space="preserve">
Unidad de medida de la meta (producción) que se pretende alcanzar en el II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K3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II semestre. NO SE DEBE ALTERAR.</t>
        </r>
      </text>
    </comment>
    <comment ref="L3" authorId="0">
      <text>
        <r>
          <rPr>
            <sz val="10"/>
            <color indexed="81"/>
            <rFont val="Tahoma"/>
            <family val="2"/>
          </rPr>
          <t>CORRESPONDE AL NÚMERO DE METAS FORMULADAS. ESTA COLUMNA REFLEJA SIEMPRE EL 100% DE LO PROGRAMADO.  NO SE DEBE ALTERAR PUES CONTIENE FÓRMULAS.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 xml:space="preserve">ESTA COLUMNA ES NUEVA, SOLO SE LLENA PARA LAS METAS RELACIONADAS CON LOS SERVICIOS 09: EDUCATIVOS, CULTURALES Y DEPORTIVOS Y EL SERVICIO 31: APORTES EN ESPECIE PARA PROGRAMAS Y PROYECTOS.  ESCOGER OPCIONES DE LA LISTA DESPLEGABLE.  VER GUÍA PARA ELABORAR EL POA (WORD)
</t>
        </r>
      </text>
    </comment>
    <comment ref="D4" authorId="0">
      <text>
        <r>
          <rPr>
            <sz val="12"/>
            <color indexed="81"/>
            <rFont val="Tahoma"/>
            <family val="2"/>
          </rPr>
          <t xml:space="preserve">Escoga </t>
        </r>
        <r>
          <rPr>
            <b/>
            <sz val="12"/>
            <color indexed="81"/>
            <rFont val="Tahoma"/>
            <family val="2"/>
          </rPr>
          <t>1 Mejora</t>
        </r>
        <r>
          <rPr>
            <sz val="12"/>
            <color indexed="81"/>
            <rFont val="Tahoma"/>
            <family val="2"/>
          </rPr>
          <t xml:space="preserve"> (si la meta responde a un objetivo de mejora) o </t>
        </r>
        <r>
          <rPr>
            <b/>
            <sz val="12"/>
            <color indexed="81"/>
            <rFont val="Tahoma"/>
            <family val="2"/>
          </rPr>
          <t>2 Operativo</t>
        </r>
        <r>
          <rPr>
            <sz val="12"/>
            <color indexed="81"/>
            <rFont val="Tahoma"/>
            <family val="2"/>
          </rPr>
          <t xml:space="preserve"> (si la meta responde a un objetivo operativo)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NUMERE LA META PARA SER IDENTIFICADA</t>
        </r>
      </text>
    </comment>
    <comment ref="F4" authorId="0">
      <text>
        <r>
          <rPr>
            <b/>
            <sz val="8"/>
            <color indexed="81"/>
            <rFont val="Tahoma"/>
            <family val="2"/>
          </rPr>
          <t xml:space="preserve">Descripción de la meta
</t>
        </r>
      </text>
    </comment>
  </commentList>
</comments>
</file>

<file path=xl/comments3.xml><?xml version="1.0" encoding="utf-8"?>
<comments xmlns="http://schemas.openxmlformats.org/spreadsheetml/2006/main">
  <authors>
    <author>Flor de María Alfaro</author>
    <author>Luís Roberto Sánchez Salazar</author>
  </authors>
  <commentList>
    <comment ref="C3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Objetivo de mejora: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 con el propósito de </t>
        </r>
        <r>
          <rPr>
            <u/>
            <sz val="12"/>
            <color indexed="81"/>
            <rFont val="Tahoma"/>
            <family val="2"/>
          </rPr>
          <t>mejorar sus procesos de producción</t>
        </r>
        <r>
          <rPr>
            <sz val="12"/>
            <color indexed="81"/>
            <rFont val="Tahoma"/>
            <family val="2"/>
          </rPr>
          <t xml:space="preserve">, coadyuvando al cumplimiento de las áreas estratégicas establecidas en el Plan de Desarrollo Municipal, así como al logro de los objetivos y metas definidos en procura de </t>
        </r>
        <r>
          <rPr>
            <u/>
            <sz val="12"/>
            <color indexed="81"/>
            <rFont val="Tahoma"/>
            <family val="2"/>
          </rPr>
          <t>mejorar su gestión</t>
        </r>
        <r>
          <rPr>
            <sz val="12"/>
            <color indexed="81"/>
            <rFont val="Tahoma"/>
            <family val="2"/>
          </rPr>
          <t xml:space="preserve"> institucional.  Responde a las pregundas ¿qué? y ¿para qué?
El objetivo de mejora siempre debe mostrar con claridad qué es lo que se pretende mejorar. Se utilizan términos como: ampliar, incrementar, desarrollar, etc.
SE DEBEN REFLEJAR PARA CADA PROGRAMA, EN PRIMERA INSTANCIA LOS OBJETIVOS DE MEJORA; POSTERIORMENTE LOS OBJETIVOS OPERATIVO.
</t>
        </r>
        <r>
          <rPr>
            <b/>
            <sz val="12"/>
            <color indexed="81"/>
            <rFont val="Tahoma"/>
            <family val="2"/>
          </rPr>
          <t xml:space="preserve">Objetivo operativo: </t>
        </r>
        <r>
          <rPr>
            <sz val="12"/>
            <color indexed="81"/>
            <rFont val="Tahoma"/>
            <family val="2"/>
          </rPr>
          <t xml:space="preserve">Finalidad que el programa o subprograma establece para el ejercicio presupuestario, con el propósito de cumplir con el </t>
        </r>
        <r>
          <rPr>
            <u/>
            <sz val="12"/>
            <color indexed="81"/>
            <rFont val="Tahoma"/>
            <family val="2"/>
          </rPr>
          <t>desarrollo normal de sus proceso de producción</t>
        </r>
        <r>
          <rPr>
            <sz val="12"/>
            <color indexed="81"/>
            <rFont val="Tahoma"/>
            <family val="2"/>
          </rPr>
          <t xml:space="preserve">, coadyuvando al cumplimiento de actividades. Responde a las pregundas ¿qué? y ¿para qué?
</t>
        </r>
      </text>
    </comment>
    <comment ref="D3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Meta: </t>
        </r>
        <r>
          <rPr>
            <sz val="12"/>
            <color indexed="81"/>
            <rFont val="Tahoma"/>
            <family val="2"/>
          </rPr>
          <t xml:space="preserve">Expresión concreta, cuantificable del </t>
        </r>
        <r>
          <rPr>
            <u/>
            <sz val="12"/>
            <color indexed="81"/>
            <rFont val="Tahoma"/>
            <family val="2"/>
          </rPr>
          <t>objetivo de mejora o específico</t>
        </r>
        <r>
          <rPr>
            <sz val="12"/>
            <color indexed="81"/>
            <rFont val="Tahoma"/>
            <family val="2"/>
          </rPr>
          <t xml:space="preserve"> previamente definido para el ejercicio presupuestario. Responde a las preguntas ¿Cómo?, ¿Cuánto? y ¿Cuándo?.</t>
        </r>
        <r>
          <rPr>
            <b/>
            <sz val="12"/>
            <color indexed="81"/>
            <rFont val="Tahoma"/>
            <family val="2"/>
          </rPr>
          <t xml:space="preserve">
NO SON ACTIVIDADES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12"/>
            <color indexed="81"/>
            <rFont val="Tahoma"/>
            <family val="2"/>
          </rPr>
          <t xml:space="preserve">INDICADOR: 
</t>
        </r>
        <r>
          <rPr>
            <sz val="12"/>
            <color indexed="81"/>
            <rFont val="Tahoma"/>
            <family val="2"/>
          </rPr>
          <t xml:space="preserve">Variable (cuantitativa o cualitativa) o relación entre variables que permite medir el grado de cumplimiento de la meta a evaluar y del respectivo objetivo.
</t>
        </r>
        <r>
          <rPr>
            <b/>
            <sz val="12"/>
            <color indexed="81"/>
            <rFont val="Tahoma"/>
            <family val="2"/>
          </rPr>
          <t>Ejemplo:</t>
        </r>
        <r>
          <rPr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Tahoma"/>
            <family val="2"/>
          </rPr>
          <t>Meta:</t>
        </r>
        <r>
          <rPr>
            <sz val="12"/>
            <color indexed="81"/>
            <rFont val="Tahoma"/>
            <family val="2"/>
          </rPr>
          <t xml:space="preserve"> Recolectar 1200 toneladas de basura por año en el distrito de Lulek durante el periodo 2006.</t>
        </r>
        <r>
          <rPr>
            <b/>
            <sz val="12"/>
            <color indexed="81"/>
            <rFont val="Tahoma"/>
            <family val="2"/>
          </rPr>
          <t xml:space="preserve"> Indicador:</t>
        </r>
        <r>
          <rPr>
            <sz val="12"/>
            <color indexed="81"/>
            <rFont val="Tahoma"/>
            <family val="2"/>
          </rPr>
          <t xml:space="preserve"> Número de toneladas de basura recolectadas.
El resultado del indicador siempre debe ser igual a la unidad de medida de la meta.</t>
        </r>
      </text>
    </comment>
    <comment ref="M3" authorId="0">
      <text>
        <r>
          <rPr>
            <b/>
            <sz val="10"/>
            <color indexed="81"/>
            <rFont val="Tahoma"/>
            <family val="2"/>
          </rPr>
          <t xml:space="preserve">Contraloría:
</t>
        </r>
        <r>
          <rPr>
            <sz val="10"/>
            <color indexed="81"/>
            <rFont val="Tahoma"/>
            <family val="2"/>
          </rPr>
          <t>Funcionario responsable del cumplimiento de la meta formulada.</t>
        </r>
      </text>
    </comment>
    <comment ref="N3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Se reflejará el grupo donde se ubica el proyecto al que se le formularon objetivos y metas y se le asignó contenido presupuestario.  Ejemplo:
01 Edificios
02 Vías de comunicación terrestre
03 Obras marítimas y fluviales
etc....
</t>
        </r>
      </text>
    </comment>
    <comment ref="O3" authorId="0">
      <text>
        <r>
          <rPr>
            <b/>
            <sz val="12"/>
            <color indexed="81"/>
            <rFont val="Tahoma"/>
            <family val="2"/>
          </rPr>
          <t xml:space="preserve">EDIFICIOS:
</t>
        </r>
        <r>
          <rPr>
            <sz val="12"/>
            <color indexed="81"/>
            <rFont val="Tahoma"/>
            <family val="2"/>
          </rPr>
          <t xml:space="preserve">  Salones comunales
  Centros de enseñanza
  Centros de salud
  Otros Edificios</t>
        </r>
        <r>
          <rPr>
            <b/>
            <sz val="12"/>
            <color indexed="81"/>
            <rFont val="Tahoma"/>
            <family val="2"/>
          </rPr>
          <t xml:space="preserve">
VÍAS DE COMUNICACIÓN:
</t>
        </r>
        <r>
          <rPr>
            <sz val="12"/>
            <color indexed="81"/>
            <rFont val="Tahoma"/>
            <family val="2"/>
          </rPr>
          <t xml:space="preserve">  Unidad Técnica de Gestión Vial  
  Mantenimiento rutinario red vial
  Mantenimiento periódico red vial
  Mejoramiento red vial
  Rehabilitación red vial
  Reconstrucción red vial
  Obras nuevas red vial
</t>
        </r>
        <r>
          <rPr>
            <b/>
            <sz val="12"/>
            <color indexed="81"/>
            <rFont val="Tahoma"/>
            <family val="2"/>
          </rPr>
          <t xml:space="preserve">
OBRAS MARÍTIMAS Y FLUVIALES
</t>
        </r>
        <r>
          <rPr>
            <sz val="12"/>
            <color indexed="81"/>
            <rFont val="Tahoma"/>
            <family val="2"/>
          </rPr>
          <t xml:space="preserve">  Díques
  Muelles
  Marinas
  Rompeolas
  Obras de defensa y protección
  Otras obras marítimas y fluviales</t>
        </r>
        <r>
          <rPr>
            <b/>
            <sz val="12"/>
            <color indexed="81"/>
            <rFont val="Tahoma"/>
            <family val="2"/>
          </rPr>
          <t xml:space="preserve">
OBRAS URBANÍSTICAS
  </t>
        </r>
        <r>
          <rPr>
            <sz val="12"/>
            <color indexed="81"/>
            <rFont val="Tahoma"/>
            <family val="2"/>
          </rPr>
          <t>Fraccionamiento y habilitación de terrenos
  Otras obras urbanísticas</t>
        </r>
        <r>
          <rPr>
            <b/>
            <sz val="12"/>
            <color indexed="81"/>
            <rFont val="Tahoma"/>
            <family val="2"/>
          </rPr>
          <t xml:space="preserve">
INSTALACIONES
</t>
        </r>
        <r>
          <rPr>
            <sz val="12"/>
            <color indexed="81"/>
            <rFont val="Tahoma"/>
            <family val="2"/>
          </rPr>
          <t xml:space="preserve">  Acueductos
  Alcantarillado pluvial
  Alcantarillado sanitario
  Alumbrado público
  Otras instalaciones</t>
        </r>
        <r>
          <rPr>
            <b/>
            <sz val="12"/>
            <color indexed="81"/>
            <rFont val="Tahoma"/>
            <family val="2"/>
          </rPr>
          <t xml:space="preserve">
OTROS PROYECTOS
  </t>
        </r>
        <r>
          <rPr>
            <sz val="12"/>
            <color indexed="81"/>
            <rFont val="Tahoma"/>
            <family val="2"/>
          </rPr>
          <t>Dirección Técnica y Estudios  
  Centros deportivos y recreativos
  Centros culturales
  Disposición de desechos sólidos
  Cementerios
  Parques y zonas verdes
  Tajos y canteras
  Otros proyectos</t>
        </r>
        <r>
          <rPr>
            <b/>
            <sz val="12"/>
            <color indexed="81"/>
            <rFont val="Tahoma"/>
            <family val="2"/>
          </rPr>
          <t xml:space="preserve">
OTROS FONDOS E INVERSIONES
</t>
        </r>
        <r>
          <rPr>
            <sz val="12"/>
            <color indexed="81"/>
            <rFont val="Tahoma"/>
            <family val="2"/>
          </rPr>
          <t xml:space="preserve"> Otros fondos e inversione</t>
        </r>
      </text>
    </comment>
    <comment ref="P3" authorId="0">
      <text>
        <r>
          <rPr>
            <sz val="10"/>
            <color indexed="81"/>
            <rFont val="Tahoma"/>
            <family val="2"/>
          </rPr>
          <t>MONTO DEL PRESUPUESTO ASIGNADO A CADA META.</t>
        </r>
      </text>
    </comment>
    <comment ref="H4" authorId="0">
      <text>
        <r>
          <rPr>
            <b/>
            <sz val="12"/>
            <color indexed="81"/>
            <rFont val="Tahoma"/>
            <family val="2"/>
          </rPr>
          <t>Contraloría:</t>
        </r>
        <r>
          <rPr>
            <sz val="12"/>
            <color indexed="81"/>
            <rFont val="Tahoma"/>
            <family val="2"/>
          </rPr>
          <t xml:space="preserve">
Unidad de medida de la meta (producción)  que se pretende alcanzar en el 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I4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 semestre. NO SE DEBE ALTERAR.</t>
        </r>
      </text>
    </comment>
    <comment ref="J4" authorId="0">
      <text>
        <r>
          <rPr>
            <b/>
            <sz val="11"/>
            <color indexed="81"/>
            <rFont val="Tahoma"/>
            <family val="2"/>
          </rPr>
          <t>Contraloría:</t>
        </r>
        <r>
          <rPr>
            <sz val="11"/>
            <color indexed="81"/>
            <rFont val="Tahoma"/>
            <family val="2"/>
          </rPr>
          <t xml:space="preserve">
Unidad de medida de la meta (producción) que se pretende alcanzar en el II semestre
Ejemplo: Si la meta indica recuperar un 40% del pendiente de cobro al 31/12/04, en  la casilla del I semestre podrían programar  un 20% y en la del segundo semestre el restante 20%, según lo propuesto por ese Municipio.</t>
        </r>
      </text>
    </comment>
    <comment ref="K4" authorId="0">
      <text>
        <r>
          <rPr>
            <sz val="10"/>
            <color indexed="81"/>
            <rFont val="Tahoma"/>
            <family val="2"/>
          </rPr>
          <t>Columna con fórmula que muestra el porcentaje de la unidad de medida que se programa atender en el II semestre. NO SE DEBE ALTERAR.</t>
        </r>
      </text>
    </comment>
    <comment ref="D5" authorId="0">
      <text>
        <r>
          <rPr>
            <sz val="12"/>
            <color indexed="81"/>
            <rFont val="Tahoma"/>
            <family val="2"/>
          </rPr>
          <t xml:space="preserve">Escoga </t>
        </r>
        <r>
          <rPr>
            <b/>
            <sz val="12"/>
            <color indexed="81"/>
            <rFont val="Tahoma"/>
            <family val="2"/>
          </rPr>
          <t>1 Mejora</t>
        </r>
        <r>
          <rPr>
            <sz val="12"/>
            <color indexed="81"/>
            <rFont val="Tahoma"/>
            <family val="2"/>
          </rPr>
          <t xml:space="preserve"> (si la meta responde a un objetivo de mejora) o </t>
        </r>
        <r>
          <rPr>
            <b/>
            <sz val="12"/>
            <color indexed="81"/>
            <rFont val="Tahoma"/>
            <family val="2"/>
          </rPr>
          <t>2 Operativo</t>
        </r>
        <r>
          <rPr>
            <sz val="12"/>
            <color indexed="81"/>
            <rFont val="Tahoma"/>
            <family val="2"/>
          </rPr>
          <t xml:space="preserve"> (si la meta responde a un objetivo operativo)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NUMERE LA META PARA SER IDENTIFICADA</t>
        </r>
      </text>
    </comment>
    <comment ref="F5" authorId="0">
      <text>
        <r>
          <rPr>
            <b/>
            <sz val="11"/>
            <color indexed="81"/>
            <rFont val="Tahoma"/>
            <family val="2"/>
          </rPr>
          <t xml:space="preserve">Descripción de la meta
</t>
        </r>
      </text>
    </comment>
    <comment ref="I5" authorId="1">
      <text>
        <r>
          <rPr>
            <b/>
            <sz val="9"/>
            <color indexed="81"/>
            <rFont val="Tahoma"/>
            <family val="2"/>
          </rPr>
          <t>Luís Roberto Sánchez Salazar: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<sst xmlns="http://schemas.openxmlformats.org/spreadsheetml/2006/main" count="667" uniqueCount="254">
  <si>
    <t>PLANIFICACIÓN OPERATIVA ANUAL</t>
  </si>
  <si>
    <t>PROGRAMA</t>
  </si>
  <si>
    <t>PROYECTO</t>
  </si>
  <si>
    <t>OBJETIVOS DE MEJORA Y/O OPERATIVOS</t>
  </si>
  <si>
    <t>META</t>
  </si>
  <si>
    <t>INDICADOR</t>
  </si>
  <si>
    <t>PROGRAMACIÓN DE LA META</t>
  </si>
  <si>
    <t>FUNCIONARIO RESPONSABLE</t>
  </si>
  <si>
    <t>ACTIVIDAD</t>
  </si>
  <si>
    <t>ASIGNACIÓN PRESUPUESTARIA POR META</t>
  </si>
  <si>
    <t>I semestre</t>
  </si>
  <si>
    <t>%</t>
  </si>
  <si>
    <t>II semestre</t>
  </si>
  <si>
    <t>% de la meta a alcanzar</t>
  </si>
  <si>
    <t>I SEMESTRE</t>
  </si>
  <si>
    <t>II SEMESTRE</t>
  </si>
  <si>
    <t>Código</t>
  </si>
  <si>
    <t>No.</t>
  </si>
  <si>
    <t>Descripción</t>
  </si>
  <si>
    <t>Sem</t>
  </si>
  <si>
    <t>Operativo</t>
  </si>
  <si>
    <t>Margot Montero Jimenez, Alcaldesa Municipal</t>
  </si>
  <si>
    <t>Administración General</t>
  </si>
  <si>
    <t>Omar Villalobos, auditor</t>
  </si>
  <si>
    <t>Atender las nacesidades relacionadas con tecnología</t>
  </si>
  <si>
    <t>Renovación de licencia  de correo electrónico</t>
  </si>
  <si>
    <t>servicios renovados</t>
  </si>
  <si>
    <t>Ing. Eladio Mena Calderón , encargado soporte T.I.</t>
  </si>
  <si>
    <t>Renovación de licencia  antivirus</t>
  </si>
  <si>
    <t>Mejora</t>
  </si>
  <si>
    <t>Servicios contratados</t>
  </si>
  <si>
    <t>Renovación de Servicio de internet de 50Mb para internet del parque municipal</t>
  </si>
  <si>
    <t xml:space="preserve">Ing, Jean Carlo Vargas León, encargado T.I </t>
  </si>
  <si>
    <t>Contar con soporte profesional y especializado para Base de datos Oracle</t>
  </si>
  <si>
    <t>Renovar servicio de colocación de aplicativo móvil en tiendas play store y apple store</t>
  </si>
  <si>
    <t>Adquirir sistema de control de colas” NOVO SGA para mejorar el servicio a la ciudadanía</t>
  </si>
  <si>
    <t>Servicio adquirido</t>
  </si>
  <si>
    <t>Adquirir sistema de señalización digital para la sala de espera y brindar información a la ciudadanía</t>
  </si>
  <si>
    <t>Adquirir licencia GstarCAD para áreas técnicas</t>
  </si>
  <si>
    <t>Realizar mejoras en la Página Web Municipal</t>
  </si>
  <si>
    <t>Atender necesidades de la administración relacionadas con los recursos materiales y de servicios para el buen funcionamiento</t>
  </si>
  <si>
    <t xml:space="preserve">Alquiler de sistema de monitoreo GPS de vehículos municipales  </t>
  </si>
  <si>
    <t>Karla Lara Arias, encardada de servicios generales</t>
  </si>
  <si>
    <t>Contratación de servicios profesionales para la elaboración de los servicios de los procedimientos de coordinación administrativa y otras áreas</t>
  </si>
  <si>
    <t>Equipos adquiridos</t>
  </si>
  <si>
    <t>Marielos Cordero Rojas, Directora Administrativa Finaciera</t>
  </si>
  <si>
    <t xml:space="preserve">Compra de 1 refrigeradora  y microondas para colocarla  en el Plantel Municipal </t>
  </si>
  <si>
    <t>Equipo adquirido</t>
  </si>
  <si>
    <t>Contratación servicio de localización de personas</t>
  </si>
  <si>
    <t>Compra de dispositivo  regulador para medir humedad y temperatura para el archivo Municipal</t>
  </si>
  <si>
    <t xml:space="preserve">Contratación de servicios de acompañamiento para el desarrollo de estudios de auditoría de carácter especial </t>
  </si>
  <si>
    <t xml:space="preserve">Servicos contrados </t>
  </si>
  <si>
    <t>Jennifer Chaves Cubillo, encatgada RRHH</t>
  </si>
  <si>
    <t>Empaste de libros del Concejo Municipal</t>
  </si>
  <si>
    <t>Atender necesidades de la administración relacionado con Recurso Humano</t>
  </si>
  <si>
    <t>Contratar los servicios profesionales de Gestor de comunicación</t>
  </si>
  <si>
    <t>Compra de uniformes para personal municipal</t>
  </si>
  <si>
    <t>PLANIFICACIÓN OPERATIVA</t>
  </si>
  <si>
    <t>SERVICIOS</t>
  </si>
  <si>
    <t>I Semestre</t>
  </si>
  <si>
    <t>II Semestre</t>
  </si>
  <si>
    <t>División de servicios</t>
  </si>
  <si>
    <t xml:space="preserve"> 09 - 31</t>
  </si>
  <si>
    <t>Adrian Laurent Solano, Encargado servicios</t>
  </si>
  <si>
    <t>04 Cementerios</t>
  </si>
  <si>
    <t>05 Parques y obras de ornato</t>
  </si>
  <si>
    <t>06 Acueductos</t>
  </si>
  <si>
    <t>07 Mercados, plazas y ferias</t>
  </si>
  <si>
    <t>02 Recolección de basura</t>
  </si>
  <si>
    <t>Contratar los servicos de limpieza de tanques sépticos</t>
  </si>
  <si>
    <t>17 Mantenimiento de edificios</t>
  </si>
  <si>
    <t>Contratacón de reparación de repello de pared trasera, lado este del archivo municipal y colocación de aleros en la ventana</t>
  </si>
  <si>
    <t>Ing, javier Umaña Durán gestión vial</t>
  </si>
  <si>
    <t>Desarrollo de actividades en beneficio de la gestión ambiental del cantón de Orotina</t>
  </si>
  <si>
    <t>Contratar empresa para realizar limpieza de lotes baldios, así como la tala, poda de árboles riesgo en derecho de vía y propiedad municipal</t>
  </si>
  <si>
    <t>Ing Keilor García, Gestor Ambiental</t>
  </si>
  <si>
    <t>25 Protección del medio ambiente</t>
  </si>
  <si>
    <t>Mejoramiento de la red vial cantonal</t>
  </si>
  <si>
    <t xml:space="preserve">Compra de materiales para  la atención de emergencias en  la  red vial del cantón de Orotina </t>
  </si>
  <si>
    <t>Cantidad manteriales adquiridos</t>
  </si>
  <si>
    <t>03 Mantenimiento de caminos y calles</t>
  </si>
  <si>
    <t>Otros</t>
  </si>
  <si>
    <t>Apoyar la formación de los  jóvenes y emprendeduristas del cantón de Orotina</t>
  </si>
  <si>
    <t>Numero de personas beneficiadas</t>
  </si>
  <si>
    <t>Benjamín Rodríguez Vega, promotor de desarrollo</t>
  </si>
  <si>
    <t>10 Servicios Sociales y complementarios.</t>
  </si>
  <si>
    <t>Desarrollar actividades relacionadas con  la  educativa, la cultura ,  la recreación y el deporte</t>
  </si>
  <si>
    <t>09 Educativos, culturales y deportivos</t>
  </si>
  <si>
    <t>Culturales</t>
  </si>
  <si>
    <t>Adquirir medallas (150 FEA, 150 cantonato, 150 día del niño y 150 carrera navideña)</t>
  </si>
  <si>
    <t>cantidad de insumos adquiridos</t>
  </si>
  <si>
    <t>Actividades protocolarias relacionadas con eventos externos: Festival folklórica, día de la mujer, día del adulto mayor, reunión de preparativos al 15 de setiembre, día del cantonato y juegos dorados.</t>
  </si>
  <si>
    <t>Cantidad de actividades realizadas</t>
  </si>
  <si>
    <t>Desarrollar actividad de inicio de clases "Los amigos de la comunidad"</t>
  </si>
  <si>
    <t xml:space="preserve">Realizar ferias de emprendimientos (2 pequeñas y una grande) </t>
  </si>
  <si>
    <t>Desarrollo de Caminatas: día del (ferrocarrilero, tomas de agua,) paseos familiares(cantonato día de la familia)</t>
  </si>
  <si>
    <t>Aportes en especies para proyectos comunitarios</t>
  </si>
  <si>
    <t>Donación de materiales para la construcción de sala de espera en Escuela Parcelas ITCO</t>
  </si>
  <si>
    <t>Obra planificada vrs obra realizada</t>
  </si>
  <si>
    <t>Arq. Jean Carlo Alpízar, Desarrollo Urbano</t>
  </si>
  <si>
    <t>31 Aportes en especie para servicios y proyectos comunitarios.</t>
  </si>
  <si>
    <t xml:space="preserve">Donación de dos cámaras de vigilancia equipadas para la Asociación de Desarrollo de Limonal </t>
  </si>
  <si>
    <t>Donación de instrumentos musicales para la Escuela de Cebadilla</t>
  </si>
  <si>
    <t>Donación de equipo diverso para el equipamiento de cocina para la Asociación de Limonal</t>
  </si>
  <si>
    <t>Desarrollar infraestructura para los servicios Municipales</t>
  </si>
  <si>
    <t>Compra de equipo y mobiliario diverso (válvulas, hidrómetos) para el buen funcionamiento del Acueducto</t>
  </si>
  <si>
    <t>Compra de materiales para la desinfección del agua</t>
  </si>
  <si>
    <t>Construcción de tanque de almacenamiento de 125 m3 para el sector determinado 5, calle de Ganaderos (lote la Granjita)</t>
  </si>
  <si>
    <t xml:space="preserve">Compra de equipo necesario para realizar labores de mantenimiento de parques </t>
  </si>
  <si>
    <t>01 Aseo de vías y sitios públicos.</t>
  </si>
  <si>
    <t xml:space="preserve">Compra de contenedores para instalar en el mercado municipal </t>
  </si>
  <si>
    <t>Contratar empresa para dar mantenimiento y reparación del edificio del mercado Municipal</t>
  </si>
  <si>
    <t xml:space="preserve">Contratación de empresa para la construcción 40 nichos para alquiler en el cementerio Municipal </t>
  </si>
  <si>
    <t>GRUPOS</t>
  </si>
  <si>
    <t>SUBGRUPOS</t>
  </si>
  <si>
    <t>06 Otros proyectos</t>
  </si>
  <si>
    <t>Otros proyectos</t>
  </si>
  <si>
    <t>Otros fondos e inversiones</t>
  </si>
  <si>
    <t>Adquisición y colocación de máquinas de hacer ejercicios para las comunidades de Uvita, Ceiba y la Trinidad</t>
  </si>
  <si>
    <t>Otras obras urbanísticas</t>
  </si>
  <si>
    <t>Construcción de muro de contención en plaza deportes de Mastate</t>
  </si>
  <si>
    <t>Otros Edificios</t>
  </si>
  <si>
    <t>Adquisición y colocación de Play Ground en la comunidad de Barrio Jesús.</t>
  </si>
  <si>
    <t>Adquisición y colocación de Play Ground en la comunidad de Villa los Reyes</t>
  </si>
  <si>
    <t>Adquisición y colocación de máquinas de hacer ejercicios para las comunidades de Santa Rita y Cebadilla</t>
  </si>
  <si>
    <t>Adquisición y colocación de máquinas de hacer ejercicios para la comunidad de Barrio Nuevo.</t>
  </si>
  <si>
    <t>Construcción por obra total de aula en la Escuela de San Jerónimo</t>
  </si>
  <si>
    <t>Adquisición y colocación de Play Ground en la Escuela Artuto Quirós Carranza</t>
  </si>
  <si>
    <t>Construcción por obra total de oficina para la Asociación de Desarrollo de Coyolar a construirse en el salón comunal de Barrio Corazón de María</t>
  </si>
  <si>
    <t>Relastreo y cuneteado de calle situada al costado sur de la Escuela de Hacienda Vieja</t>
  </si>
  <si>
    <t xml:space="preserve">Ing. Javier Umaña Durán, gestión vial </t>
  </si>
  <si>
    <t>02 Vías de comunicación terrestre</t>
  </si>
  <si>
    <t>Mantenimiento periódico red vial</t>
  </si>
  <si>
    <t>Adquisición y colocación de Play Ground en Urbanización Juan Pablo Segindo en área comunal</t>
  </si>
  <si>
    <t>Adquisición y colocación de Play Ground en Parque centra de Orotina</t>
  </si>
  <si>
    <t>Remodelación de área recreativa en Parque Tres Marías</t>
  </si>
  <si>
    <t>Remodelación de cancha multiuso de Villa Los Reyes</t>
  </si>
  <si>
    <t>Lastrado y cunetado en entrada camino en Cascajal</t>
  </si>
  <si>
    <t>Lastrado y cunetado de camino de Barrio San Vicente</t>
  </si>
  <si>
    <t>Reparación de casa Adulto mayor, por obra total</t>
  </si>
  <si>
    <t>Colocación de sistema de cámaras y pantalla smart TV en Centro de Formación CEFOCA</t>
  </si>
  <si>
    <t>Reparar la Red Vial Cantonal</t>
  </si>
  <si>
    <t>2 Vías de comunicación terrestre</t>
  </si>
  <si>
    <t>Unidad Técnica de Gestión Vial</t>
  </si>
  <si>
    <t>Reconstrucción de Puentes y Estructuras Mayores para Drenajes en Cuesta Blanca</t>
  </si>
  <si>
    <t>Construcción de Aceras y Cordons de Caños en calles Urbanas del distrito Central</t>
  </si>
  <si>
    <t>Mejoramiento de la superficie de ruedo del  Camino 2-09-007 (Lagunillas- El Tajo)</t>
  </si>
  <si>
    <t>Contrapartida Proyecto BID Cuatro Esquinas a Hacienda Vieja</t>
  </si>
  <si>
    <t>Mejoramiento de la superficie de ruedo del  Camino 2-09-039 ( Cuatro Esquinas por la plaza)</t>
  </si>
  <si>
    <t>Señalización para el reordenamiento vial del casco central</t>
  </si>
  <si>
    <t>Mejoramiento de la superficie de ruedo del  Camino Cerro Bajo- Santa Rita, codigo 2-09-085</t>
  </si>
  <si>
    <t>Mejoramiento de la superficie de ruedo del  Camino de la Trinidad, codigo 2-09-013</t>
  </si>
  <si>
    <t>3 Vías de comunicación terrestre</t>
  </si>
  <si>
    <t>Mejoramiento de la superficie de ruedo del  Camino de la Uvita Cascajal, codigo 2-09-051</t>
  </si>
  <si>
    <t>4 Vías de comunicación terrestre</t>
  </si>
  <si>
    <t>Mejoramiento de la superficie de ruedo y sistema de drenaje  del  Camino 2-09-045 (Hacienda Vieja por la línea ferrea)</t>
  </si>
  <si>
    <t>5 Vías de comunicación terrestre</t>
  </si>
  <si>
    <t>Mejoramiento de la superficie de ruedo de calles urbanas de Orotina Centro 2-09-017 (Asfalto Regular- Asfalto Bueno)</t>
  </si>
  <si>
    <t>6 Vías de comunicación terrestre</t>
  </si>
  <si>
    <t>Mantenimiento calles urbanas de Orotina Centro 2-09-017 (Calle del archivo Municipal en el INVU)</t>
  </si>
  <si>
    <t>Mejoramiento de la superficie de ruedo de caminio el Vivero Coyolar, , código 2-09-072</t>
  </si>
  <si>
    <t>Mantenimiento calles urbanas de Orotina Centro 2-09-017 (Lastre Regular- Asfalto Bueno)</t>
  </si>
  <si>
    <r>
      <t xml:space="preserve">Compra de </t>
    </r>
    <r>
      <rPr>
        <b/>
        <sz val="8"/>
        <color indexed="8"/>
        <rFont val="Arial"/>
        <family val="2"/>
      </rPr>
      <t>1 Contadora de billetes</t>
    </r>
    <r>
      <rPr>
        <sz val="8"/>
        <rFont val="Arial"/>
        <family val="2"/>
      </rPr>
      <t xml:space="preserve"> (Tesorería ) </t>
    </r>
    <r>
      <rPr>
        <b/>
        <sz val="8"/>
        <color indexed="8"/>
        <rFont val="Arial"/>
        <family val="2"/>
      </rPr>
      <t xml:space="preserve">2 impresoras de punto de ventas </t>
    </r>
    <r>
      <rPr>
        <sz val="8"/>
        <rFont val="Arial"/>
        <family val="2"/>
      </rPr>
      <t xml:space="preserve">(Plataforma servicios y Gestión de Cobro) </t>
    </r>
    <r>
      <rPr>
        <b/>
        <sz val="8"/>
        <color indexed="8"/>
        <rFont val="Arial"/>
        <family val="2"/>
      </rPr>
      <t xml:space="preserve">2 detectoras de billetes </t>
    </r>
    <r>
      <rPr>
        <sz val="8"/>
        <rFont val="Arial"/>
        <family val="2"/>
      </rPr>
      <t xml:space="preserve">(Gestión de Cobro) </t>
    </r>
  </si>
  <si>
    <t>Atención adecuada de los servicios Municipales</t>
  </si>
  <si>
    <t>Keilor García, Gestión ambiebiental</t>
  </si>
  <si>
    <t xml:space="preserve">Contratar estudio tarifario para la gestión de residuos sólidos </t>
  </si>
  <si>
    <t xml:space="preserve">Servicios contrataos </t>
  </si>
  <si>
    <t>Contratar servicios para promover acciones educativas en la gestión ambiental que contribuyan a la recuperación y reahabilitación de la cuenca del Rio Grande de Tárcoles</t>
  </si>
  <si>
    <t>P1-04</t>
  </si>
  <si>
    <t>P1-06</t>
  </si>
  <si>
    <t>P1-09</t>
  </si>
  <si>
    <t>P1-16</t>
  </si>
  <si>
    <t>P1-17</t>
  </si>
  <si>
    <t>P1-18</t>
  </si>
  <si>
    <t>P1-19</t>
  </si>
  <si>
    <t>P1-22</t>
  </si>
  <si>
    <t>P1-23</t>
  </si>
  <si>
    <t>P1-24</t>
  </si>
  <si>
    <t>P1-25</t>
  </si>
  <si>
    <t>P1-26</t>
  </si>
  <si>
    <t>P1-28</t>
  </si>
  <si>
    <t>P1-30</t>
  </si>
  <si>
    <t>P1-31</t>
  </si>
  <si>
    <t>P1-32</t>
  </si>
  <si>
    <t>P1-33</t>
  </si>
  <si>
    <t>P1-34</t>
  </si>
  <si>
    <t>P1-35</t>
  </si>
  <si>
    <t>P1-36</t>
  </si>
  <si>
    <t>P2-08</t>
  </si>
  <si>
    <t>P2-10</t>
  </si>
  <si>
    <t>P2-13</t>
  </si>
  <si>
    <t>P2-20</t>
  </si>
  <si>
    <t>P2-23</t>
  </si>
  <si>
    <t>P2-24</t>
  </si>
  <si>
    <t>P2-25</t>
  </si>
  <si>
    <t>P2-26</t>
  </si>
  <si>
    <t>P2-28</t>
  </si>
  <si>
    <t>P2-29</t>
  </si>
  <si>
    <t>P2-30</t>
  </si>
  <si>
    <t>P2-31</t>
  </si>
  <si>
    <t>P2-32</t>
  </si>
  <si>
    <t>P2-33</t>
  </si>
  <si>
    <t>P2-36</t>
  </si>
  <si>
    <t>P2-38</t>
  </si>
  <si>
    <t>P2-06</t>
  </si>
  <si>
    <t>P3-03</t>
  </si>
  <si>
    <t>P3-06</t>
  </si>
  <si>
    <t>P3-07</t>
  </si>
  <si>
    <t>P3-08</t>
  </si>
  <si>
    <t>P3-09</t>
  </si>
  <si>
    <t>P3-10</t>
  </si>
  <si>
    <t>P3-11</t>
  </si>
  <si>
    <t>P3-12</t>
  </si>
  <si>
    <t>P3-13</t>
  </si>
  <si>
    <t>P3-15</t>
  </si>
  <si>
    <t>P3-16</t>
  </si>
  <si>
    <t>P3-17</t>
  </si>
  <si>
    <t>P3-18</t>
  </si>
  <si>
    <t>P3-19</t>
  </si>
  <si>
    <t>P3-20</t>
  </si>
  <si>
    <t>P3-22</t>
  </si>
  <si>
    <t>P3-23</t>
  </si>
  <si>
    <t>P3-24</t>
  </si>
  <si>
    <t>P3-27</t>
  </si>
  <si>
    <t>P3-28</t>
  </si>
  <si>
    <t>P3-29</t>
  </si>
  <si>
    <t>P3-30</t>
  </si>
  <si>
    <t>P3-32</t>
  </si>
  <si>
    <t>P3-33</t>
  </si>
  <si>
    <t>P3-34</t>
  </si>
  <si>
    <t>P3-35</t>
  </si>
  <si>
    <t>P3-36</t>
  </si>
  <si>
    <t>P3-37</t>
  </si>
  <si>
    <t>P3-38</t>
  </si>
  <si>
    <t>P3-39</t>
  </si>
  <si>
    <t>P3-40</t>
  </si>
  <si>
    <t>P3-41</t>
  </si>
  <si>
    <t>P3-42</t>
  </si>
  <si>
    <t>P3-43</t>
  </si>
  <si>
    <t>P3-48</t>
  </si>
  <si>
    <t>P3-49</t>
  </si>
  <si>
    <t>P3-50</t>
  </si>
  <si>
    <t>P3-51</t>
  </si>
  <si>
    <t>P3-52</t>
  </si>
  <si>
    <t>P3-31</t>
  </si>
  <si>
    <t>Atender las nacesidades relacionadas con tecnología en la Institución</t>
  </si>
  <si>
    <t xml:space="preserve">Adquirir licencia (Windows Server Standard 2016 GOV 20 Nucleos) para servidor de conectividad </t>
  </si>
  <si>
    <t>Atender  las necesidades relacionadas con los recursos materiales y de servicios generales</t>
  </si>
  <si>
    <t>Atender las necesidades relacionadas con los recursos humanos, materiales, y de servicio de la Auditoría Interna.</t>
  </si>
  <si>
    <t>P3.21</t>
  </si>
  <si>
    <t>Atender necesidades de capacitación, formación  y atención de eventos en el CEFOCA</t>
  </si>
  <si>
    <t>Compra de equipo y maquinaria para realizar labores del servicio de Aseo y vías</t>
  </si>
  <si>
    <t>Compra de equipo y maquinaria para realizar labores del servicio de cementerio</t>
  </si>
  <si>
    <t>Mejoras en el salón comunal de Barrio Corazón de María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</si>
</sst>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6EAB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12" fillId="0" borderId="0" xfId="0" applyFont="1"/>
    <xf numFmtId="0" fontId="11" fillId="5" borderId="19" xfId="0" applyFont="1" applyFill="1" applyBorder="1" applyAlignment="1" applyProtection="1">
      <alignment horizontal="center" vertical="center"/>
      <protection hidden="1"/>
    </xf>
    <xf numFmtId="0" fontId="11" fillId="5" borderId="21" xfId="0" applyFont="1" applyFill="1" applyBorder="1" applyAlignment="1" applyProtection="1">
      <alignment horizontal="left"/>
      <protection hidden="1"/>
    </xf>
    <xf numFmtId="0" fontId="11" fillId="5" borderId="21" xfId="0" applyNumberFormat="1" applyFont="1" applyFill="1" applyBorder="1" applyAlignment="1" applyProtection="1">
      <alignment horizontal="center"/>
      <protection hidden="1"/>
    </xf>
    <xf numFmtId="0" fontId="11" fillId="5" borderId="1" xfId="0" applyFont="1" applyFill="1" applyBorder="1" applyAlignment="1" applyProtection="1">
      <alignment horizontal="center"/>
      <protection hidden="1"/>
    </xf>
    <xf numFmtId="0" fontId="11" fillId="5" borderId="23" xfId="0" applyFont="1" applyFill="1" applyBorder="1" applyAlignment="1" applyProtection="1">
      <alignment horizontal="center" vertical="center"/>
      <protection hidden="1"/>
    </xf>
    <xf numFmtId="4" fontId="13" fillId="0" borderId="25" xfId="0" applyNumberFormat="1" applyFont="1" applyFill="1" applyBorder="1" applyAlignment="1" applyProtection="1">
      <alignment horizontal="justify" vertical="top"/>
      <protection locked="0"/>
    </xf>
    <xf numFmtId="4" fontId="13" fillId="0" borderId="26" xfId="0" applyNumberFormat="1" applyFont="1" applyFill="1" applyBorder="1" applyAlignment="1" applyProtection="1">
      <alignment horizontal="justify" vertical="top"/>
      <protection locked="0"/>
    </xf>
    <xf numFmtId="4" fontId="13" fillId="0" borderId="28" xfId="0" applyNumberFormat="1" applyFont="1" applyFill="1" applyBorder="1" applyAlignment="1" applyProtection="1">
      <alignment horizontal="justify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top"/>
      <protection locked="0"/>
    </xf>
    <xf numFmtId="9" fontId="13" fillId="5" borderId="29" xfId="2" applyFont="1" applyFill="1" applyBorder="1" applyAlignment="1" applyProtection="1">
      <alignment horizontal="center" vertical="top"/>
      <protection hidden="1"/>
    </xf>
    <xf numFmtId="164" fontId="13" fillId="6" borderId="29" xfId="0" applyNumberFormat="1" applyFont="1" applyFill="1" applyBorder="1" applyAlignment="1" applyProtection="1">
      <alignment horizontal="center" vertical="top"/>
      <protection hidden="1"/>
    </xf>
    <xf numFmtId="43" fontId="13" fillId="0" borderId="29" xfId="1" applyFont="1" applyFill="1" applyBorder="1" applyAlignment="1" applyProtection="1">
      <alignment horizontal="justify" vertical="top"/>
      <protection locked="0"/>
    </xf>
    <xf numFmtId="4" fontId="13" fillId="0" borderId="30" xfId="0" applyNumberFormat="1" applyFont="1" applyFill="1" applyBorder="1" applyAlignment="1" applyProtection="1">
      <alignment horizontal="justify" vertical="top"/>
      <protection locked="0"/>
    </xf>
    <xf numFmtId="0" fontId="2" fillId="0" borderId="29" xfId="0" applyFont="1" applyFill="1" applyBorder="1" applyAlignment="1" applyProtection="1">
      <alignment horizontal="justify" vertical="top"/>
      <protection locked="0"/>
    </xf>
    <xf numFmtId="164" fontId="14" fillId="6" borderId="29" xfId="0" applyNumberFormat="1" applyFont="1" applyFill="1" applyBorder="1" applyAlignment="1" applyProtection="1">
      <alignment horizontal="center" vertical="top"/>
      <protection hidden="1"/>
    </xf>
    <xf numFmtId="0" fontId="13" fillId="0" borderId="31" xfId="0" applyFont="1" applyFill="1" applyBorder="1" applyAlignment="1" applyProtection="1">
      <alignment horizontal="justify" vertical="top"/>
      <protection locked="0"/>
    </xf>
    <xf numFmtId="43" fontId="13" fillId="0" borderId="29" xfId="1" applyFont="1" applyFill="1" applyBorder="1" applyAlignment="1" applyProtection="1">
      <alignment horizontal="right" vertical="top"/>
      <protection locked="0"/>
    </xf>
    <xf numFmtId="0" fontId="13" fillId="0" borderId="29" xfId="0" applyFont="1" applyFill="1" applyBorder="1" applyAlignment="1" applyProtection="1">
      <alignment horizontal="justify" vertical="top"/>
      <protection locked="0"/>
    </xf>
    <xf numFmtId="0" fontId="13" fillId="0" borderId="28" xfId="0" applyFont="1" applyFill="1" applyBorder="1" applyAlignment="1" applyProtection="1">
      <alignment horizontal="justify" vertical="top"/>
      <protection locked="0"/>
    </xf>
    <xf numFmtId="0" fontId="13" fillId="7" borderId="29" xfId="0" applyFont="1" applyFill="1" applyBorder="1" applyAlignment="1">
      <alignment wrapText="1"/>
    </xf>
    <xf numFmtId="165" fontId="13" fillId="7" borderId="29" xfId="1" applyNumberFormat="1" applyFont="1" applyFill="1" applyBorder="1" applyAlignment="1">
      <alignment wrapText="1"/>
    </xf>
    <xf numFmtId="0" fontId="13" fillId="0" borderId="32" xfId="0" applyFont="1" applyFill="1" applyBorder="1" applyAlignment="1" applyProtection="1">
      <alignment horizontal="justify" vertical="top"/>
      <protection locked="0"/>
    </xf>
    <xf numFmtId="0" fontId="13" fillId="0" borderId="29" xfId="0" applyFont="1" applyBorder="1" applyAlignment="1">
      <alignment vertical="center" wrapText="1"/>
    </xf>
    <xf numFmtId="4" fontId="13" fillId="0" borderId="29" xfId="0" applyNumberFormat="1" applyFont="1" applyFill="1" applyBorder="1" applyAlignment="1" applyProtection="1">
      <alignment horizontal="justify" vertical="center"/>
      <protection locked="0"/>
    </xf>
    <xf numFmtId="0" fontId="13" fillId="0" borderId="27" xfId="0" applyFont="1" applyFill="1" applyBorder="1" applyAlignment="1" applyProtection="1">
      <alignment horizontal="justify" vertical="top"/>
      <protection locked="0"/>
    </xf>
    <xf numFmtId="0" fontId="15" fillId="0" borderId="29" xfId="0" applyFont="1" applyFill="1" applyBorder="1" applyAlignment="1" applyProtection="1">
      <alignment horizontal="justify" vertical="top"/>
      <protection locked="0"/>
    </xf>
    <xf numFmtId="0" fontId="11" fillId="5" borderId="29" xfId="0" applyFont="1" applyFill="1" applyBorder="1" applyAlignment="1" applyProtection="1">
      <alignment horizontal="left"/>
      <protection hidden="1"/>
    </xf>
    <xf numFmtId="0" fontId="11" fillId="5" borderId="29" xfId="0" applyNumberFormat="1" applyFont="1" applyFill="1" applyBorder="1" applyAlignment="1" applyProtection="1">
      <alignment horizontal="center"/>
      <protection hidden="1"/>
    </xf>
    <xf numFmtId="0" fontId="11" fillId="5" borderId="29" xfId="0" applyFont="1" applyFill="1" applyBorder="1" applyAlignment="1" applyProtection="1">
      <alignment horizontal="center"/>
      <protection hidden="1"/>
    </xf>
    <xf numFmtId="4" fontId="13" fillId="0" borderId="29" xfId="0" applyNumberFormat="1" applyFont="1" applyFill="1" applyBorder="1" applyAlignment="1" applyProtection="1">
      <alignment horizontal="justify" vertical="top"/>
      <protection locked="0"/>
    </xf>
    <xf numFmtId="9" fontId="13" fillId="6" borderId="29" xfId="2" applyNumberFormat="1" applyFont="1" applyFill="1" applyBorder="1" applyAlignment="1" applyProtection="1">
      <alignment horizontal="center" vertical="top"/>
      <protection hidden="1"/>
    </xf>
    <xf numFmtId="49" fontId="13" fillId="0" borderId="29" xfId="0" applyNumberFormat="1" applyFont="1" applyFill="1" applyBorder="1" applyAlignment="1" applyProtection="1">
      <alignment horizontal="justify" vertical="top"/>
      <protection locked="0"/>
    </xf>
    <xf numFmtId="4" fontId="13" fillId="0" borderId="29" xfId="0" applyNumberFormat="1" applyFont="1" applyFill="1" applyBorder="1" applyAlignment="1" applyProtection="1">
      <alignment horizontal="right" vertical="top"/>
      <protection locked="0"/>
    </xf>
    <xf numFmtId="4" fontId="13" fillId="7" borderId="29" xfId="0" applyNumberFormat="1" applyFont="1" applyFill="1" applyBorder="1" applyAlignment="1" applyProtection="1">
      <alignment horizontal="justify" vertical="top"/>
      <protection locked="0"/>
    </xf>
    <xf numFmtId="0" fontId="13" fillId="7" borderId="29" xfId="0" applyFont="1" applyFill="1" applyBorder="1" applyAlignment="1" applyProtection="1">
      <alignment horizontal="justify" vertical="top"/>
      <protection locked="0"/>
    </xf>
    <xf numFmtId="4" fontId="13" fillId="0" borderId="37" xfId="0" applyNumberFormat="1" applyFont="1" applyFill="1" applyBorder="1" applyAlignment="1" applyProtection="1">
      <alignment horizontal="right" vertical="top"/>
      <protection locked="0"/>
    </xf>
    <xf numFmtId="4" fontId="13" fillId="7" borderId="37" xfId="0" applyNumberFormat="1" applyFont="1" applyFill="1" applyBorder="1" applyAlignment="1" applyProtection="1">
      <alignment horizontal="right" vertical="top"/>
      <protection locked="0"/>
    </xf>
    <xf numFmtId="4" fontId="13" fillId="7" borderId="29" xfId="0" applyNumberFormat="1" applyFont="1" applyFill="1" applyBorder="1" applyAlignment="1" applyProtection="1">
      <alignment horizontal="right" vertical="top"/>
      <protection locked="0"/>
    </xf>
    <xf numFmtId="0" fontId="13" fillId="6" borderId="29" xfId="2" applyNumberFormat="1" applyFont="1" applyFill="1" applyBorder="1" applyAlignment="1" applyProtection="1">
      <alignment horizontal="center" vertical="top"/>
      <protection hidden="1"/>
    </xf>
    <xf numFmtId="0" fontId="11" fillId="2" borderId="21" xfId="0" applyFont="1" applyFill="1" applyBorder="1" applyAlignment="1" applyProtection="1">
      <alignment horizontal="center" vertical="justify"/>
      <protection hidden="1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0" fontId="11" fillId="5" borderId="13" xfId="0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left"/>
      <protection hidden="1"/>
    </xf>
    <xf numFmtId="0" fontId="11" fillId="5" borderId="5" xfId="0" applyNumberFormat="1" applyFont="1" applyFill="1" applyBorder="1" applyAlignment="1" applyProtection="1">
      <alignment horizontal="center"/>
      <protection hidden="1"/>
    </xf>
    <xf numFmtId="0" fontId="11" fillId="5" borderId="4" xfId="0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4" fontId="15" fillId="0" borderId="29" xfId="0" applyNumberFormat="1" applyFont="1" applyFill="1" applyBorder="1" applyAlignment="1" applyProtection="1">
      <alignment horizontal="justify" vertical="top"/>
      <protection locked="0"/>
    </xf>
    <xf numFmtId="9" fontId="13" fillId="6" borderId="29" xfId="2" applyFont="1" applyFill="1" applyBorder="1" applyAlignment="1" applyProtection="1">
      <alignment horizontal="center" vertical="top"/>
      <protection hidden="1"/>
    </xf>
    <xf numFmtId="0" fontId="15" fillId="0" borderId="29" xfId="0" applyFont="1" applyBorder="1" applyAlignment="1" applyProtection="1">
      <alignment horizontal="justify" vertical="top"/>
      <protection hidden="1"/>
    </xf>
    <xf numFmtId="0" fontId="18" fillId="0" borderId="0" xfId="0" applyFont="1"/>
    <xf numFmtId="49" fontId="11" fillId="5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Protection="1">
      <protection hidden="1"/>
    </xf>
    <xf numFmtId="0" fontId="11" fillId="0" borderId="0" xfId="0" applyNumberFormat="1" applyFont="1" applyBorder="1" applyProtection="1">
      <protection hidden="1"/>
    </xf>
    <xf numFmtId="0" fontId="11" fillId="0" borderId="0" xfId="0" applyFont="1" applyBorder="1" applyAlignment="1" applyProtection="1">
      <protection hidden="1"/>
    </xf>
    <xf numFmtId="4" fontId="12" fillId="0" borderId="0" xfId="0" applyNumberFormat="1" applyFont="1"/>
    <xf numFmtId="43" fontId="11" fillId="0" borderId="0" xfId="1" applyFont="1" applyBorder="1" applyProtection="1">
      <protection hidden="1"/>
    </xf>
    <xf numFmtId="43" fontId="11" fillId="0" borderId="14" xfId="1" applyFont="1" applyBorder="1" applyProtection="1">
      <protection hidden="1"/>
    </xf>
    <xf numFmtId="43" fontId="13" fillId="7" borderId="29" xfId="1" applyFont="1" applyFill="1" applyBorder="1" applyAlignment="1" applyProtection="1">
      <alignment horizontal="right" vertical="top"/>
      <protection locked="0"/>
    </xf>
    <xf numFmtId="0" fontId="13" fillId="7" borderId="29" xfId="0" applyNumberFormat="1" applyFont="1" applyFill="1" applyBorder="1" applyAlignment="1" applyProtection="1">
      <alignment horizontal="center" vertical="center"/>
      <protection locked="0"/>
    </xf>
    <xf numFmtId="43" fontId="18" fillId="0" borderId="0" xfId="0" applyNumberFormat="1" applyFont="1"/>
    <xf numFmtId="0" fontId="11" fillId="2" borderId="2" xfId="0" applyFont="1" applyFill="1" applyBorder="1" applyAlignment="1" applyProtection="1">
      <alignment horizontal="center" vertical="justify"/>
      <protection hidden="1"/>
    </xf>
    <xf numFmtId="0" fontId="2" fillId="7" borderId="29" xfId="0" applyNumberFormat="1" applyFont="1" applyFill="1" applyBorder="1" applyAlignment="1" applyProtection="1">
      <alignment horizontal="center" vertical="center"/>
      <protection locked="0"/>
    </xf>
    <xf numFmtId="0" fontId="15" fillId="7" borderId="29" xfId="0" applyNumberFormat="1" applyFont="1" applyFill="1" applyBorder="1" applyAlignment="1" applyProtection="1">
      <alignment horizontal="center" vertical="top"/>
      <protection locked="0"/>
    </xf>
    <xf numFmtId="43" fontId="13" fillId="0" borderId="37" xfId="1" applyFont="1" applyFill="1" applyBorder="1" applyAlignment="1" applyProtection="1">
      <alignment horizontal="justify" vertical="top"/>
      <protection locked="0"/>
    </xf>
    <xf numFmtId="43" fontId="13" fillId="0" borderId="37" xfId="1" applyFont="1" applyFill="1" applyBorder="1" applyAlignment="1" applyProtection="1">
      <alignment horizontal="right" vertical="top"/>
      <protection locked="0"/>
    </xf>
    <xf numFmtId="43" fontId="13" fillId="7" borderId="37" xfId="1" applyFont="1" applyFill="1" applyBorder="1" applyAlignment="1" applyProtection="1">
      <alignment horizontal="right" vertical="top"/>
      <protection locked="0"/>
    </xf>
    <xf numFmtId="43" fontId="13" fillId="7" borderId="37" xfId="1" applyFont="1" applyFill="1" applyBorder="1" applyAlignment="1" applyProtection="1">
      <alignment horizontal="justify" vertical="top"/>
      <protection locked="0"/>
    </xf>
    <xf numFmtId="0" fontId="11" fillId="2" borderId="36" xfId="0" applyFont="1" applyFill="1" applyBorder="1" applyAlignment="1" applyProtection="1">
      <alignment horizontal="center" vertical="justify"/>
      <protection hidden="1"/>
    </xf>
    <xf numFmtId="0" fontId="11" fillId="5" borderId="29" xfId="0" applyFont="1" applyFill="1" applyBorder="1" applyAlignment="1" applyProtection="1">
      <alignment horizontal="center" vertical="center"/>
      <protection hidden="1"/>
    </xf>
    <xf numFmtId="0" fontId="13" fillId="7" borderId="29" xfId="0" applyNumberFormat="1" applyFont="1" applyFill="1" applyBorder="1" applyAlignment="1" applyProtection="1">
      <alignment horizontal="center" vertical="top"/>
      <protection locked="0"/>
    </xf>
    <xf numFmtId="43" fontId="18" fillId="0" borderId="0" xfId="1" applyFont="1"/>
    <xf numFmtId="0" fontId="11" fillId="4" borderId="5" xfId="0" applyFont="1" applyFill="1" applyBorder="1" applyAlignment="1" applyProtection="1">
      <alignment horizontal="center" vertical="justify"/>
    </xf>
    <xf numFmtId="0" fontId="11" fillId="4" borderId="12" xfId="0" applyFont="1" applyFill="1" applyBorder="1" applyAlignment="1" applyProtection="1">
      <alignment horizontal="center" vertical="justify"/>
    </xf>
    <xf numFmtId="0" fontId="11" fillId="4" borderId="15" xfId="0" applyFont="1" applyFill="1" applyBorder="1" applyAlignment="1" applyProtection="1">
      <alignment horizontal="center" vertical="justify"/>
    </xf>
    <xf numFmtId="0" fontId="11" fillId="3" borderId="4" xfId="0" applyFont="1" applyFill="1" applyBorder="1" applyAlignment="1" applyProtection="1">
      <alignment horizontal="center" vertical="justify"/>
    </xf>
    <xf numFmtId="0" fontId="11" fillId="4" borderId="13" xfId="0" applyFont="1" applyFill="1" applyBorder="1" applyAlignment="1" applyProtection="1">
      <alignment horizontal="center" vertical="justify"/>
    </xf>
    <xf numFmtId="0" fontId="11" fillId="3" borderId="11" xfId="0" applyFont="1" applyFill="1" applyBorder="1" applyAlignment="1" applyProtection="1">
      <alignment horizontal="center" vertical="justify"/>
    </xf>
    <xf numFmtId="0" fontId="11" fillId="5" borderId="6" xfId="0" applyFont="1" applyFill="1" applyBorder="1" applyAlignment="1" applyProtection="1">
      <alignment horizontal="center" vertical="center" wrapText="1"/>
      <protection hidden="1"/>
    </xf>
    <xf numFmtId="0" fontId="11" fillId="5" borderId="14" xfId="0" applyFont="1" applyFill="1" applyBorder="1" applyAlignment="1" applyProtection="1">
      <alignment horizontal="center" vertical="center" wrapText="1"/>
      <protection hidden="1"/>
    </xf>
    <xf numFmtId="0" fontId="11" fillId="5" borderId="17" xfId="0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center"/>
      <protection hidden="1"/>
    </xf>
    <xf numFmtId="0" fontId="11" fillId="5" borderId="7" xfId="0" applyFont="1" applyFill="1" applyBorder="1" applyAlignment="1" applyProtection="1">
      <alignment horizontal="center" vertical="center"/>
      <protection hidden="1"/>
    </xf>
    <xf numFmtId="0" fontId="11" fillId="5" borderId="6" xfId="0" applyFont="1" applyFill="1" applyBorder="1" applyAlignment="1" applyProtection="1">
      <alignment horizontal="center" vertical="center"/>
      <protection hidden="1"/>
    </xf>
    <xf numFmtId="0" fontId="11" fillId="5" borderId="15" xfId="0" applyFont="1" applyFill="1" applyBorder="1" applyAlignment="1" applyProtection="1">
      <alignment horizontal="center" vertical="center"/>
      <protection hidden="1"/>
    </xf>
    <xf numFmtId="0" fontId="11" fillId="5" borderId="16" xfId="0" applyFont="1" applyFill="1" applyBorder="1" applyAlignment="1" applyProtection="1">
      <alignment horizontal="center" vertical="center"/>
      <protection hidden="1"/>
    </xf>
    <xf numFmtId="0" fontId="11" fillId="5" borderId="17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justify"/>
      <protection hidden="1"/>
    </xf>
    <xf numFmtId="0" fontId="11" fillId="2" borderId="3" xfId="0" applyFont="1" applyFill="1" applyBorder="1" applyAlignment="1" applyProtection="1">
      <alignment horizontal="center" vertical="justify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horizontal="center" vertical="center"/>
      <protection hidden="1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11" fillId="5" borderId="8" xfId="0" applyFont="1" applyFill="1" applyBorder="1" applyAlignment="1" applyProtection="1">
      <alignment horizontal="center" vertical="center" wrapText="1"/>
      <protection hidden="1"/>
    </xf>
    <xf numFmtId="0" fontId="11" fillId="5" borderId="9" xfId="0" applyFont="1" applyFill="1" applyBorder="1" applyAlignment="1" applyProtection="1">
      <alignment horizontal="center" vertical="center" wrapText="1"/>
      <protection hidden="1"/>
    </xf>
    <xf numFmtId="0" fontId="11" fillId="5" borderId="10" xfId="0" applyFont="1" applyFill="1" applyBorder="1" applyAlignment="1" applyProtection="1">
      <alignment horizontal="center" vertical="center" wrapText="1"/>
      <protection hidden="1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0" fontId="11" fillId="5" borderId="13" xfId="0" applyFont="1" applyFill="1" applyBorder="1" applyAlignment="1" applyProtection="1">
      <alignment horizontal="center" vertical="center" wrapText="1"/>
      <protection hidden="1"/>
    </xf>
    <xf numFmtId="0" fontId="11" fillId="5" borderId="11" xfId="0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center" vertical="center" textRotation="90"/>
      <protection hidden="1"/>
    </xf>
    <xf numFmtId="0" fontId="11" fillId="5" borderId="22" xfId="0" applyFont="1" applyFill="1" applyBorder="1" applyAlignment="1" applyProtection="1">
      <alignment horizontal="center" vertical="center" textRotation="90"/>
      <protection hidden="1"/>
    </xf>
    <xf numFmtId="0" fontId="11" fillId="5" borderId="20" xfId="0" applyFont="1" applyFill="1" applyBorder="1" applyAlignment="1" applyProtection="1">
      <alignment horizontal="justify" vertical="center"/>
      <protection hidden="1"/>
    </xf>
    <xf numFmtId="0" fontId="11" fillId="5" borderId="24" xfId="0" applyFont="1" applyFill="1" applyBorder="1" applyAlignment="1" applyProtection="1">
      <alignment horizontal="justify" vertical="center"/>
      <protection hidden="1"/>
    </xf>
    <xf numFmtId="0" fontId="11" fillId="2" borderId="21" xfId="0" applyFont="1" applyFill="1" applyBorder="1" applyAlignment="1" applyProtection="1">
      <alignment horizontal="center" vertical="justify"/>
      <protection hidden="1"/>
    </xf>
    <xf numFmtId="0" fontId="11" fillId="3" borderId="13" xfId="0" applyFont="1" applyFill="1" applyBorder="1" applyAlignment="1" applyProtection="1">
      <alignment horizontal="center" vertical="justify"/>
    </xf>
    <xf numFmtId="0" fontId="11" fillId="5" borderId="34" xfId="0" applyFont="1" applyFill="1" applyBorder="1" applyAlignment="1" applyProtection="1">
      <alignment horizontal="center" vertical="center" textRotation="90"/>
      <protection hidden="1"/>
    </xf>
    <xf numFmtId="0" fontId="11" fillId="5" borderId="35" xfId="0" applyFont="1" applyFill="1" applyBorder="1" applyAlignment="1" applyProtection="1">
      <alignment horizontal="justify" vertical="center"/>
      <protection hidden="1"/>
    </xf>
    <xf numFmtId="0" fontId="11" fillId="2" borderId="36" xfId="0" applyFont="1" applyFill="1" applyBorder="1" applyAlignment="1" applyProtection="1">
      <alignment horizontal="center" vertical="justify"/>
      <protection hidden="1"/>
    </xf>
    <xf numFmtId="0" fontId="11" fillId="2" borderId="38" xfId="0" applyFont="1" applyFill="1" applyBorder="1" applyAlignment="1" applyProtection="1">
      <alignment horizontal="center" vertical="justify"/>
      <protection hidden="1"/>
    </xf>
    <xf numFmtId="0" fontId="11" fillId="3" borderId="29" xfId="0" applyFont="1" applyFill="1" applyBorder="1" applyAlignment="1" applyProtection="1">
      <alignment horizontal="center" vertical="justify"/>
    </xf>
    <xf numFmtId="0" fontId="11" fillId="5" borderId="29" xfId="0" applyFont="1" applyFill="1" applyBorder="1" applyAlignment="1" applyProtection="1">
      <alignment horizontal="center" vertical="center" wrapText="1"/>
      <protection hidden="1"/>
    </xf>
    <xf numFmtId="0" fontId="11" fillId="5" borderId="29" xfId="0" applyFont="1" applyFill="1" applyBorder="1" applyAlignment="1" applyProtection="1">
      <alignment horizontal="center" vertical="center"/>
      <protection hidden="1"/>
    </xf>
    <xf numFmtId="0" fontId="11" fillId="5" borderId="29" xfId="0" applyFont="1" applyFill="1" applyBorder="1" applyAlignment="1" applyProtection="1">
      <alignment horizontal="center" vertical="center" wrapText="1"/>
    </xf>
    <xf numFmtId="43" fontId="11" fillId="5" borderId="29" xfId="1" applyFont="1" applyFill="1" applyBorder="1" applyAlignment="1" applyProtection="1">
      <alignment horizontal="center" vertical="center" wrapText="1"/>
      <protection hidden="1"/>
    </xf>
    <xf numFmtId="43" fontId="11" fillId="5" borderId="37" xfId="1" applyFont="1" applyFill="1" applyBorder="1" applyAlignment="1" applyProtection="1">
      <alignment horizontal="center" vertical="center" wrapText="1"/>
      <protection hidden="1"/>
    </xf>
    <xf numFmtId="0" fontId="11" fillId="5" borderId="29" xfId="0" applyFont="1" applyFill="1" applyBorder="1" applyAlignment="1" applyProtection="1">
      <alignment horizontal="center" vertical="center" textRotation="90"/>
      <protection hidden="1"/>
    </xf>
    <xf numFmtId="0" fontId="11" fillId="5" borderId="29" xfId="0" applyFont="1" applyFill="1" applyBorder="1" applyAlignment="1" applyProtection="1">
      <alignment horizontal="justify" vertical="center"/>
      <protection hidden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C4" workbookViewId="0">
      <selection activeCell="F16" sqref="F16"/>
    </sheetView>
  </sheetViews>
  <sheetFormatPr baseColWidth="10" defaultColWidth="11.42578125" defaultRowHeight="11.25"/>
  <cols>
    <col min="1" max="1" width="0" style="51" hidden="1" customWidth="1"/>
    <col min="2" max="2" width="1.42578125" style="51" hidden="1" customWidth="1"/>
    <col min="3" max="3" width="20.7109375" style="51" customWidth="1"/>
    <col min="4" max="4" width="8" style="51" customWidth="1"/>
    <col min="5" max="5" width="5.140625" style="51" customWidth="1"/>
    <col min="6" max="6" width="20.7109375" style="51" customWidth="1"/>
    <col min="7" max="7" width="11.42578125" style="51"/>
    <col min="8" max="11" width="4.85546875" style="51" customWidth="1"/>
    <col min="12" max="12" width="11.5703125" style="51" hidden="1" customWidth="1"/>
    <col min="13" max="13" width="13.5703125" style="51" customWidth="1"/>
    <col min="14" max="14" width="11.42578125" style="51"/>
    <col min="15" max="16" width="12.5703125" style="51" bestFit="1" customWidth="1"/>
    <col min="17" max="17" width="22" style="51" customWidth="1"/>
    <col min="18" max="18" width="14.28515625" style="51" customWidth="1"/>
    <col min="19" max="16384" width="11.42578125" style="51"/>
  </cols>
  <sheetData>
    <row r="1" spans="1:17" ht="22.5" customHeight="1" thickBot="1">
      <c r="A1" s="62"/>
      <c r="B1" s="62"/>
      <c r="C1" s="88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</row>
    <row r="2" spans="1:17" ht="19.5" customHeight="1" thickBot="1">
      <c r="A2" s="73" t="s">
        <v>1</v>
      </c>
      <c r="B2" s="76" t="s">
        <v>2</v>
      </c>
      <c r="C2" s="79" t="s">
        <v>3</v>
      </c>
      <c r="D2" s="82" t="s">
        <v>4</v>
      </c>
      <c r="E2" s="83"/>
      <c r="F2" s="84"/>
      <c r="G2" s="90" t="s">
        <v>5</v>
      </c>
      <c r="H2" s="93" t="s">
        <v>6</v>
      </c>
      <c r="I2" s="94"/>
      <c r="J2" s="94"/>
      <c r="K2" s="94"/>
      <c r="L2" s="95"/>
      <c r="M2" s="96" t="s">
        <v>7</v>
      </c>
      <c r="N2" s="96" t="s">
        <v>8</v>
      </c>
      <c r="O2" s="99" t="s">
        <v>9</v>
      </c>
      <c r="P2" s="79"/>
    </row>
    <row r="3" spans="1:17" ht="21" customHeight="1" thickBot="1">
      <c r="A3" s="74"/>
      <c r="B3" s="77"/>
      <c r="C3" s="80"/>
      <c r="D3" s="85"/>
      <c r="E3" s="86"/>
      <c r="F3" s="87"/>
      <c r="G3" s="91"/>
      <c r="H3" s="100" t="s">
        <v>10</v>
      </c>
      <c r="I3" s="2" t="s">
        <v>11</v>
      </c>
      <c r="J3" s="100" t="s">
        <v>12</v>
      </c>
      <c r="K3" s="2" t="s">
        <v>11</v>
      </c>
      <c r="L3" s="102" t="s">
        <v>13</v>
      </c>
      <c r="M3" s="97"/>
      <c r="N3" s="97"/>
      <c r="O3" s="96" t="s">
        <v>14</v>
      </c>
      <c r="P3" s="96" t="s">
        <v>15</v>
      </c>
    </row>
    <row r="4" spans="1:17" ht="27.75" customHeight="1" thickBot="1">
      <c r="A4" s="75"/>
      <c r="B4" s="78"/>
      <c r="C4" s="81"/>
      <c r="D4" s="3" t="s">
        <v>16</v>
      </c>
      <c r="E4" s="4" t="s">
        <v>17</v>
      </c>
      <c r="F4" s="5" t="s">
        <v>18</v>
      </c>
      <c r="G4" s="92"/>
      <c r="H4" s="101"/>
      <c r="I4" s="6"/>
      <c r="J4" s="101" t="s">
        <v>19</v>
      </c>
      <c r="K4" s="6"/>
      <c r="L4" s="103"/>
      <c r="M4" s="98"/>
      <c r="N4" s="98"/>
      <c r="O4" s="98"/>
      <c r="P4" s="98"/>
    </row>
    <row r="5" spans="1:17" ht="45">
      <c r="A5" s="8"/>
      <c r="B5" s="14"/>
      <c r="C5" s="26" t="s">
        <v>245</v>
      </c>
      <c r="D5" s="9" t="s">
        <v>20</v>
      </c>
      <c r="E5" s="63" t="s">
        <v>168</v>
      </c>
      <c r="F5" s="26" t="s">
        <v>25</v>
      </c>
      <c r="G5" s="19" t="s">
        <v>26</v>
      </c>
      <c r="H5" s="10">
        <v>100</v>
      </c>
      <c r="I5" s="11">
        <f t="shared" ref="I5:I24" si="0">IF(OR(H5=0),0,(H5/(H5+J5)))</f>
        <v>1</v>
      </c>
      <c r="J5" s="10"/>
      <c r="K5" s="11">
        <f t="shared" ref="K5:K24" si="1">IF(OR(J5=0),0,(J5/(H5+J5)))</f>
        <v>0</v>
      </c>
      <c r="L5" s="16">
        <f t="shared" ref="L5:L24" si="2">I5+K5</f>
        <v>1</v>
      </c>
      <c r="M5" s="20" t="s">
        <v>27</v>
      </c>
      <c r="N5" s="17" t="s">
        <v>22</v>
      </c>
      <c r="O5" s="13">
        <v>3250000</v>
      </c>
      <c r="P5" s="66"/>
      <c r="Q5" s="61">
        <f t="shared" ref="Q5:Q24" si="3">+O5+P5</f>
        <v>3250000</v>
      </c>
    </row>
    <row r="6" spans="1:17" ht="45">
      <c r="A6" s="8"/>
      <c r="B6" s="7"/>
      <c r="C6" s="26" t="s">
        <v>24</v>
      </c>
      <c r="D6" s="9" t="s">
        <v>20</v>
      </c>
      <c r="E6" s="60" t="s">
        <v>169</v>
      </c>
      <c r="F6" s="26" t="s">
        <v>28</v>
      </c>
      <c r="G6" s="19" t="s">
        <v>26</v>
      </c>
      <c r="H6" s="10">
        <v>100</v>
      </c>
      <c r="I6" s="11">
        <f t="shared" si="0"/>
        <v>1</v>
      </c>
      <c r="J6" s="10"/>
      <c r="K6" s="11">
        <f t="shared" si="1"/>
        <v>0</v>
      </c>
      <c r="L6" s="12">
        <f t="shared" si="2"/>
        <v>1</v>
      </c>
      <c r="M6" s="20" t="s">
        <v>27</v>
      </c>
      <c r="N6" s="17" t="s">
        <v>22</v>
      </c>
      <c r="O6" s="13">
        <v>1000000</v>
      </c>
      <c r="P6" s="65"/>
      <c r="Q6" s="61">
        <f t="shared" si="3"/>
        <v>1000000</v>
      </c>
    </row>
    <row r="7" spans="1:17" ht="45">
      <c r="A7" s="8"/>
      <c r="B7" s="7"/>
      <c r="C7" s="26" t="s">
        <v>24</v>
      </c>
      <c r="D7" s="9" t="s">
        <v>20</v>
      </c>
      <c r="E7" s="60" t="s">
        <v>170</v>
      </c>
      <c r="F7" s="19" t="s">
        <v>31</v>
      </c>
      <c r="G7" s="19" t="s">
        <v>26</v>
      </c>
      <c r="H7" s="10">
        <v>100</v>
      </c>
      <c r="I7" s="11">
        <f t="shared" si="0"/>
        <v>1</v>
      </c>
      <c r="J7" s="10"/>
      <c r="K7" s="11">
        <f t="shared" si="1"/>
        <v>0</v>
      </c>
      <c r="L7" s="12">
        <f t="shared" si="2"/>
        <v>1</v>
      </c>
      <c r="M7" s="20" t="s">
        <v>27</v>
      </c>
      <c r="N7" s="17" t="s">
        <v>22</v>
      </c>
      <c r="O7" s="13">
        <v>900000</v>
      </c>
      <c r="P7" s="65"/>
      <c r="Q7" s="61">
        <f t="shared" si="3"/>
        <v>900000</v>
      </c>
    </row>
    <row r="8" spans="1:17" ht="45">
      <c r="A8" s="8"/>
      <c r="B8" s="7"/>
      <c r="C8" s="26" t="s">
        <v>24</v>
      </c>
      <c r="D8" s="9" t="s">
        <v>29</v>
      </c>
      <c r="E8" s="60" t="s">
        <v>171</v>
      </c>
      <c r="F8" s="21" t="s">
        <v>33</v>
      </c>
      <c r="G8" s="19" t="s">
        <v>30</v>
      </c>
      <c r="H8" s="10">
        <v>100</v>
      </c>
      <c r="I8" s="11">
        <f t="shared" si="0"/>
        <v>1</v>
      </c>
      <c r="J8" s="10"/>
      <c r="K8" s="11">
        <f t="shared" si="1"/>
        <v>0</v>
      </c>
      <c r="L8" s="12">
        <f t="shared" si="2"/>
        <v>1</v>
      </c>
      <c r="M8" s="20" t="s">
        <v>27</v>
      </c>
      <c r="N8" s="17" t="s">
        <v>22</v>
      </c>
      <c r="O8" s="13">
        <v>600000</v>
      </c>
      <c r="P8" s="66"/>
      <c r="Q8" s="61">
        <f t="shared" si="3"/>
        <v>600000</v>
      </c>
    </row>
    <row r="9" spans="1:17" ht="45">
      <c r="A9" s="8"/>
      <c r="B9" s="7"/>
      <c r="C9" s="26" t="s">
        <v>24</v>
      </c>
      <c r="D9" s="9" t="s">
        <v>29</v>
      </c>
      <c r="E9" s="60" t="s">
        <v>172</v>
      </c>
      <c r="F9" s="21" t="s">
        <v>34</v>
      </c>
      <c r="G9" s="19" t="s">
        <v>26</v>
      </c>
      <c r="H9" s="10">
        <v>100</v>
      </c>
      <c r="I9" s="11">
        <f t="shared" si="0"/>
        <v>1</v>
      </c>
      <c r="J9" s="10"/>
      <c r="K9" s="11">
        <f t="shared" si="1"/>
        <v>0</v>
      </c>
      <c r="L9" s="12">
        <f t="shared" si="2"/>
        <v>1</v>
      </c>
      <c r="M9" s="20" t="s">
        <v>27</v>
      </c>
      <c r="N9" s="17" t="s">
        <v>22</v>
      </c>
      <c r="O9" s="13">
        <v>220000</v>
      </c>
      <c r="P9" s="66"/>
      <c r="Q9" s="61">
        <f t="shared" si="3"/>
        <v>220000</v>
      </c>
    </row>
    <row r="10" spans="1:17" ht="45">
      <c r="A10" s="8"/>
      <c r="B10" s="7"/>
      <c r="C10" s="26" t="s">
        <v>24</v>
      </c>
      <c r="D10" s="9" t="s">
        <v>29</v>
      </c>
      <c r="E10" s="60" t="s">
        <v>173</v>
      </c>
      <c r="F10" s="22" t="s">
        <v>35</v>
      </c>
      <c r="G10" s="19" t="s">
        <v>36</v>
      </c>
      <c r="H10" s="10">
        <v>100</v>
      </c>
      <c r="I10" s="11">
        <f t="shared" si="0"/>
        <v>1</v>
      </c>
      <c r="J10" s="10"/>
      <c r="K10" s="11">
        <f t="shared" si="1"/>
        <v>0</v>
      </c>
      <c r="L10" s="12">
        <f t="shared" si="2"/>
        <v>1</v>
      </c>
      <c r="M10" s="20" t="s">
        <v>32</v>
      </c>
      <c r="N10" s="17" t="s">
        <v>22</v>
      </c>
      <c r="O10" s="13">
        <v>930000</v>
      </c>
      <c r="P10" s="66"/>
      <c r="Q10" s="61">
        <f t="shared" si="3"/>
        <v>930000</v>
      </c>
    </row>
    <row r="11" spans="1:17" ht="45">
      <c r="A11" s="8"/>
      <c r="B11" s="7"/>
      <c r="C11" s="26" t="s">
        <v>24</v>
      </c>
      <c r="D11" s="9" t="s">
        <v>29</v>
      </c>
      <c r="E11" s="60" t="s">
        <v>174</v>
      </c>
      <c r="F11" s="22" t="s">
        <v>37</v>
      </c>
      <c r="G11" s="19" t="s">
        <v>36</v>
      </c>
      <c r="H11" s="10">
        <v>100</v>
      </c>
      <c r="I11" s="11">
        <f t="shared" si="0"/>
        <v>1</v>
      </c>
      <c r="J11" s="10"/>
      <c r="K11" s="11">
        <f t="shared" si="1"/>
        <v>0</v>
      </c>
      <c r="L11" s="12">
        <f t="shared" si="2"/>
        <v>1</v>
      </c>
      <c r="M11" s="20" t="s">
        <v>32</v>
      </c>
      <c r="N11" s="17" t="s">
        <v>22</v>
      </c>
      <c r="O11" s="13">
        <v>800000</v>
      </c>
      <c r="P11" s="66"/>
      <c r="Q11" s="61">
        <f t="shared" si="3"/>
        <v>800000</v>
      </c>
    </row>
    <row r="12" spans="1:17" ht="33.75">
      <c r="A12" s="8"/>
      <c r="B12" s="14"/>
      <c r="C12" s="26" t="s">
        <v>24</v>
      </c>
      <c r="D12" s="9" t="s">
        <v>29</v>
      </c>
      <c r="E12" s="60" t="s">
        <v>175</v>
      </c>
      <c r="F12" s="21" t="s">
        <v>38</v>
      </c>
      <c r="G12" s="19" t="s">
        <v>30</v>
      </c>
      <c r="H12" s="10"/>
      <c r="I12" s="11">
        <f t="shared" si="0"/>
        <v>0</v>
      </c>
      <c r="J12" s="10">
        <v>100</v>
      </c>
      <c r="K12" s="11">
        <f t="shared" si="1"/>
        <v>1</v>
      </c>
      <c r="L12" s="12">
        <f t="shared" si="2"/>
        <v>1</v>
      </c>
      <c r="M12" s="20" t="s">
        <v>32</v>
      </c>
      <c r="N12" s="17" t="s">
        <v>22</v>
      </c>
      <c r="O12" s="13">
        <v>550000</v>
      </c>
      <c r="P12" s="66"/>
      <c r="Q12" s="61">
        <f t="shared" si="3"/>
        <v>550000</v>
      </c>
    </row>
    <row r="13" spans="1:17" ht="33.75">
      <c r="A13" s="8"/>
      <c r="B13" s="14"/>
      <c r="C13" s="26" t="s">
        <v>24</v>
      </c>
      <c r="D13" s="9" t="s">
        <v>29</v>
      </c>
      <c r="E13" s="60" t="s">
        <v>176</v>
      </c>
      <c r="F13" s="21" t="s">
        <v>39</v>
      </c>
      <c r="G13" s="19" t="s">
        <v>30</v>
      </c>
      <c r="H13" s="10">
        <v>100</v>
      </c>
      <c r="I13" s="11">
        <f t="shared" si="0"/>
        <v>1</v>
      </c>
      <c r="J13" s="10"/>
      <c r="K13" s="11">
        <f t="shared" si="1"/>
        <v>0</v>
      </c>
      <c r="L13" s="12">
        <f t="shared" si="2"/>
        <v>1</v>
      </c>
      <c r="M13" s="20" t="s">
        <v>32</v>
      </c>
      <c r="N13" s="17" t="s">
        <v>22</v>
      </c>
      <c r="O13" s="13"/>
      <c r="P13" s="66">
        <v>200000</v>
      </c>
      <c r="Q13" s="61">
        <f t="shared" si="3"/>
        <v>200000</v>
      </c>
    </row>
    <row r="14" spans="1:17" ht="45">
      <c r="A14" s="8"/>
      <c r="B14" s="14"/>
      <c r="C14" s="26" t="s">
        <v>24</v>
      </c>
      <c r="D14" s="9" t="s">
        <v>29</v>
      </c>
      <c r="E14" s="60" t="s">
        <v>177</v>
      </c>
      <c r="F14" s="21" t="s">
        <v>246</v>
      </c>
      <c r="G14" s="19" t="s">
        <v>30</v>
      </c>
      <c r="H14" s="10">
        <v>100</v>
      </c>
      <c r="I14" s="11">
        <f t="shared" si="0"/>
        <v>1</v>
      </c>
      <c r="J14" s="10"/>
      <c r="K14" s="11">
        <f t="shared" si="1"/>
        <v>0</v>
      </c>
      <c r="L14" s="12">
        <f t="shared" si="2"/>
        <v>1</v>
      </c>
      <c r="M14" s="20" t="s">
        <v>32</v>
      </c>
      <c r="N14" s="17" t="s">
        <v>22</v>
      </c>
      <c r="O14" s="13">
        <v>550000</v>
      </c>
      <c r="P14" s="66"/>
      <c r="Q14" s="61">
        <f t="shared" si="3"/>
        <v>550000</v>
      </c>
    </row>
    <row r="15" spans="1:17" ht="45">
      <c r="A15" s="8"/>
      <c r="B15" s="14"/>
      <c r="C15" s="26" t="s">
        <v>247</v>
      </c>
      <c r="D15" s="9" t="s">
        <v>20</v>
      </c>
      <c r="E15" s="60" t="s">
        <v>178</v>
      </c>
      <c r="F15" s="19" t="s">
        <v>41</v>
      </c>
      <c r="G15" s="19" t="s">
        <v>30</v>
      </c>
      <c r="H15" s="10">
        <v>100</v>
      </c>
      <c r="I15" s="11">
        <f t="shared" si="0"/>
        <v>1</v>
      </c>
      <c r="J15" s="10"/>
      <c r="K15" s="11">
        <f t="shared" si="1"/>
        <v>0</v>
      </c>
      <c r="L15" s="12">
        <f t="shared" si="2"/>
        <v>1</v>
      </c>
      <c r="M15" s="20" t="s">
        <v>42</v>
      </c>
      <c r="N15" s="17" t="s">
        <v>22</v>
      </c>
      <c r="O15" s="13">
        <v>786240</v>
      </c>
      <c r="P15" s="66"/>
      <c r="Q15" s="61">
        <f t="shared" si="3"/>
        <v>786240</v>
      </c>
    </row>
    <row r="16" spans="1:17" ht="67.5">
      <c r="A16" s="8"/>
      <c r="B16" s="7"/>
      <c r="C16" s="26" t="s">
        <v>247</v>
      </c>
      <c r="D16" s="9" t="s">
        <v>29</v>
      </c>
      <c r="E16" s="60" t="s">
        <v>179</v>
      </c>
      <c r="F16" s="19" t="s">
        <v>43</v>
      </c>
      <c r="G16" s="19" t="s">
        <v>30</v>
      </c>
      <c r="H16" s="10">
        <v>100</v>
      </c>
      <c r="I16" s="11">
        <f t="shared" si="0"/>
        <v>1</v>
      </c>
      <c r="J16" s="10"/>
      <c r="K16" s="11">
        <f t="shared" si="1"/>
        <v>0</v>
      </c>
      <c r="L16" s="12">
        <f t="shared" si="2"/>
        <v>1</v>
      </c>
      <c r="M16" s="19" t="s">
        <v>21</v>
      </c>
      <c r="N16" s="23" t="s">
        <v>22</v>
      </c>
      <c r="O16" s="13">
        <v>750000</v>
      </c>
      <c r="P16" s="66"/>
      <c r="Q16" s="61">
        <f t="shared" si="3"/>
        <v>750000</v>
      </c>
    </row>
    <row r="17" spans="1:17" ht="78.75">
      <c r="A17" s="8"/>
      <c r="B17" s="14"/>
      <c r="C17" s="26" t="s">
        <v>247</v>
      </c>
      <c r="D17" s="25" t="s">
        <v>29</v>
      </c>
      <c r="E17" s="60" t="s">
        <v>180</v>
      </c>
      <c r="F17" s="24" t="s">
        <v>162</v>
      </c>
      <c r="G17" s="19" t="s">
        <v>44</v>
      </c>
      <c r="H17" s="10">
        <v>100</v>
      </c>
      <c r="I17" s="11">
        <f t="shared" si="0"/>
        <v>1</v>
      </c>
      <c r="J17" s="10"/>
      <c r="K17" s="11">
        <f t="shared" si="1"/>
        <v>0</v>
      </c>
      <c r="L17" s="12">
        <f t="shared" si="2"/>
        <v>1</v>
      </c>
      <c r="M17" s="20" t="s">
        <v>42</v>
      </c>
      <c r="N17" s="17" t="s">
        <v>22</v>
      </c>
      <c r="O17" s="13">
        <v>780000</v>
      </c>
      <c r="P17" s="66"/>
      <c r="Q17" s="61">
        <f t="shared" si="3"/>
        <v>780000</v>
      </c>
    </row>
    <row r="18" spans="1:17" ht="45">
      <c r="A18" s="8"/>
      <c r="B18" s="7"/>
      <c r="C18" s="26" t="s">
        <v>247</v>
      </c>
      <c r="D18" s="9" t="s">
        <v>29</v>
      </c>
      <c r="E18" s="60" t="s">
        <v>181</v>
      </c>
      <c r="F18" s="19" t="s">
        <v>46</v>
      </c>
      <c r="G18" s="19" t="s">
        <v>47</v>
      </c>
      <c r="H18" s="10">
        <v>100</v>
      </c>
      <c r="I18" s="11">
        <f t="shared" si="0"/>
        <v>1</v>
      </c>
      <c r="J18" s="10"/>
      <c r="K18" s="11">
        <f t="shared" si="1"/>
        <v>0</v>
      </c>
      <c r="L18" s="12">
        <f t="shared" si="2"/>
        <v>1</v>
      </c>
      <c r="M18" s="20" t="s">
        <v>42</v>
      </c>
      <c r="N18" s="17" t="s">
        <v>22</v>
      </c>
      <c r="O18" s="13">
        <v>100000</v>
      </c>
      <c r="P18" s="66"/>
      <c r="Q18" s="61">
        <f t="shared" si="3"/>
        <v>100000</v>
      </c>
    </row>
    <row r="19" spans="1:17" ht="45">
      <c r="A19" s="8"/>
      <c r="B19" s="7"/>
      <c r="C19" s="26" t="s">
        <v>247</v>
      </c>
      <c r="D19" s="9" t="s">
        <v>29</v>
      </c>
      <c r="E19" s="60" t="s">
        <v>182</v>
      </c>
      <c r="F19" s="19" t="s">
        <v>48</v>
      </c>
      <c r="G19" s="19" t="s">
        <v>30</v>
      </c>
      <c r="H19" s="10">
        <v>100</v>
      </c>
      <c r="I19" s="11">
        <f t="shared" si="0"/>
        <v>1</v>
      </c>
      <c r="J19" s="10"/>
      <c r="K19" s="11">
        <f t="shared" si="1"/>
        <v>0</v>
      </c>
      <c r="L19" s="12">
        <f t="shared" si="2"/>
        <v>1</v>
      </c>
      <c r="M19" s="19" t="s">
        <v>45</v>
      </c>
      <c r="N19" s="23" t="s">
        <v>22</v>
      </c>
      <c r="O19" s="13">
        <v>1250000</v>
      </c>
      <c r="P19" s="66"/>
      <c r="Q19" s="61">
        <f t="shared" si="3"/>
        <v>1250000</v>
      </c>
    </row>
    <row r="20" spans="1:17" ht="45">
      <c r="A20" s="8"/>
      <c r="B20" s="7"/>
      <c r="C20" s="26" t="s">
        <v>247</v>
      </c>
      <c r="D20" s="9" t="s">
        <v>29</v>
      </c>
      <c r="E20" s="60" t="s">
        <v>183</v>
      </c>
      <c r="F20" s="19" t="s">
        <v>49</v>
      </c>
      <c r="G20" s="19" t="s">
        <v>44</v>
      </c>
      <c r="H20" s="10">
        <v>100</v>
      </c>
      <c r="I20" s="11">
        <f t="shared" si="0"/>
        <v>1</v>
      </c>
      <c r="J20" s="10"/>
      <c r="K20" s="11">
        <f t="shared" si="1"/>
        <v>0</v>
      </c>
      <c r="L20" s="12">
        <f t="shared" si="2"/>
        <v>1</v>
      </c>
      <c r="M20" s="20" t="s">
        <v>42</v>
      </c>
      <c r="N20" s="17" t="s">
        <v>22</v>
      </c>
      <c r="O20" s="13">
        <v>225000</v>
      </c>
      <c r="P20" s="66"/>
      <c r="Q20" s="61">
        <f t="shared" si="3"/>
        <v>225000</v>
      </c>
    </row>
    <row r="21" spans="1:17" ht="56.25">
      <c r="A21" s="8"/>
      <c r="B21" s="7"/>
      <c r="C21" s="26" t="s">
        <v>248</v>
      </c>
      <c r="D21" s="9" t="s">
        <v>29</v>
      </c>
      <c r="E21" s="60" t="s">
        <v>184</v>
      </c>
      <c r="F21" s="19" t="s">
        <v>50</v>
      </c>
      <c r="G21" s="19" t="s">
        <v>51</v>
      </c>
      <c r="H21" s="10">
        <v>100</v>
      </c>
      <c r="I21" s="11">
        <f t="shared" si="0"/>
        <v>1</v>
      </c>
      <c r="J21" s="10"/>
      <c r="K21" s="11">
        <f t="shared" si="1"/>
        <v>0</v>
      </c>
      <c r="L21" s="12">
        <f t="shared" si="2"/>
        <v>1</v>
      </c>
      <c r="M21" s="26" t="s">
        <v>23</v>
      </c>
      <c r="N21" s="23" t="s">
        <v>22</v>
      </c>
      <c r="O21" s="13">
        <v>3000000</v>
      </c>
      <c r="P21" s="66"/>
      <c r="Q21" s="61">
        <f t="shared" si="3"/>
        <v>3000000</v>
      </c>
    </row>
    <row r="22" spans="1:17" ht="45">
      <c r="A22" s="8"/>
      <c r="B22" s="7"/>
      <c r="C22" s="26" t="s">
        <v>247</v>
      </c>
      <c r="D22" s="9" t="s">
        <v>20</v>
      </c>
      <c r="E22" s="60" t="s">
        <v>185</v>
      </c>
      <c r="F22" s="19" t="s">
        <v>53</v>
      </c>
      <c r="G22" s="19" t="s">
        <v>30</v>
      </c>
      <c r="H22" s="10"/>
      <c r="I22" s="11">
        <f t="shared" si="0"/>
        <v>0</v>
      </c>
      <c r="J22" s="10">
        <v>100</v>
      </c>
      <c r="K22" s="11">
        <f t="shared" si="1"/>
        <v>1</v>
      </c>
      <c r="L22" s="12">
        <f t="shared" si="2"/>
        <v>1</v>
      </c>
      <c r="M22" s="19" t="s">
        <v>21</v>
      </c>
      <c r="N22" s="23" t="s">
        <v>22</v>
      </c>
      <c r="O22" s="13">
        <v>500000</v>
      </c>
      <c r="P22" s="66"/>
      <c r="Q22" s="61">
        <f t="shared" si="3"/>
        <v>500000</v>
      </c>
    </row>
    <row r="23" spans="1:17" ht="33.75">
      <c r="A23" s="8"/>
      <c r="B23" s="7"/>
      <c r="C23" s="26" t="s">
        <v>54</v>
      </c>
      <c r="D23" s="9" t="s">
        <v>29</v>
      </c>
      <c r="E23" s="60" t="s">
        <v>186</v>
      </c>
      <c r="F23" s="19" t="s">
        <v>55</v>
      </c>
      <c r="G23" s="19" t="s">
        <v>30</v>
      </c>
      <c r="H23" s="10">
        <v>100</v>
      </c>
      <c r="I23" s="11">
        <f t="shared" si="0"/>
        <v>1</v>
      </c>
      <c r="J23" s="10"/>
      <c r="K23" s="11">
        <f t="shared" si="1"/>
        <v>0</v>
      </c>
      <c r="L23" s="12">
        <f t="shared" si="2"/>
        <v>1</v>
      </c>
      <c r="M23" s="26" t="s">
        <v>52</v>
      </c>
      <c r="N23" s="23" t="s">
        <v>22</v>
      </c>
      <c r="O23" s="13">
        <v>7800000</v>
      </c>
      <c r="P23" s="66"/>
      <c r="Q23" s="61">
        <f t="shared" si="3"/>
        <v>7800000</v>
      </c>
    </row>
    <row r="24" spans="1:17" ht="33.75">
      <c r="A24" s="8"/>
      <c r="B24" s="7"/>
      <c r="C24" s="26" t="s">
        <v>54</v>
      </c>
      <c r="D24" s="9" t="s">
        <v>29</v>
      </c>
      <c r="E24" s="60" t="s">
        <v>187</v>
      </c>
      <c r="F24" s="19" t="s">
        <v>56</v>
      </c>
      <c r="G24" s="19" t="s">
        <v>30</v>
      </c>
      <c r="H24" s="10"/>
      <c r="I24" s="11">
        <f t="shared" si="0"/>
        <v>0</v>
      </c>
      <c r="J24" s="10">
        <v>100</v>
      </c>
      <c r="K24" s="11">
        <f t="shared" si="1"/>
        <v>1</v>
      </c>
      <c r="L24" s="12">
        <f t="shared" si="2"/>
        <v>1</v>
      </c>
      <c r="M24" s="26" t="s">
        <v>52</v>
      </c>
      <c r="N24" s="23" t="s">
        <v>22</v>
      </c>
      <c r="O24" s="13"/>
      <c r="P24" s="66">
        <v>2500000</v>
      </c>
      <c r="Q24" s="61">
        <f t="shared" si="3"/>
        <v>2500000</v>
      </c>
    </row>
  </sheetData>
  <mergeCells count="15">
    <mergeCell ref="A2:A4"/>
    <mergeCell ref="B2:B4"/>
    <mergeCell ref="C2:C4"/>
    <mergeCell ref="D2:F3"/>
    <mergeCell ref="C1:P1"/>
    <mergeCell ref="G2:G4"/>
    <mergeCell ref="H2:L2"/>
    <mergeCell ref="M2:M4"/>
    <mergeCell ref="N2:N4"/>
    <mergeCell ref="O2:P2"/>
    <mergeCell ref="H3:H4"/>
    <mergeCell ref="J3:J4"/>
    <mergeCell ref="L3:L4"/>
    <mergeCell ref="O3:O4"/>
    <mergeCell ref="P3:P4"/>
  </mergeCells>
  <dataValidations count="3">
    <dataValidation type="list" allowBlank="1" showInputMessage="1" showErrorMessage="1" sqref="D23:D24">
      <formula1>#REF!</formula1>
    </dataValidation>
    <dataValidation type="list" allowBlank="1" showInputMessage="1" showErrorMessage="1" sqref="D5:D22">
      <formula1>#REF!</formula1>
    </dataValidation>
    <dataValidation type="list" allowBlank="1" showInputMessage="1" showErrorMessage="1" sqref="N5:N24">
      <formula1>#REF!</formula1>
    </dataValidation>
  </dataValidations>
  <pageMargins left="0.94" right="0.18" top="0.74803149606299213" bottom="0.74803149606299213" header="0.31496062992125984" footer="0.31496062992125984"/>
  <pageSetup paperSize="9" scale="85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opLeftCell="C19" workbookViewId="0">
      <selection activeCell="F5" sqref="F5"/>
    </sheetView>
  </sheetViews>
  <sheetFormatPr baseColWidth="10" defaultColWidth="11.42578125" defaultRowHeight="11.25"/>
  <cols>
    <col min="1" max="2" width="0" style="1" hidden="1" customWidth="1"/>
    <col min="3" max="3" width="20.7109375" style="1" customWidth="1"/>
    <col min="4" max="4" width="8.5703125" style="1" customWidth="1"/>
    <col min="5" max="5" width="5.42578125" style="1" customWidth="1"/>
    <col min="6" max="6" width="20.7109375" style="1" customWidth="1"/>
    <col min="7" max="7" width="11.42578125" style="1"/>
    <col min="8" max="11" width="6" style="1" customWidth="1"/>
    <col min="12" max="12" width="11.5703125" style="1" hidden="1" customWidth="1"/>
    <col min="13" max="13" width="11.42578125" style="1"/>
    <col min="14" max="14" width="13.7109375" style="1" customWidth="1"/>
    <col min="15" max="15" width="11.42578125" style="1"/>
    <col min="16" max="17" width="13.7109375" style="1" bestFit="1" customWidth="1"/>
    <col min="18" max="16384" width="11.42578125" style="1"/>
  </cols>
  <sheetData>
    <row r="1" spans="1:18" ht="21" customHeight="1" thickBot="1">
      <c r="A1" s="41"/>
      <c r="B1" s="41"/>
      <c r="C1" s="104" t="s">
        <v>57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</row>
    <row r="2" spans="1:18" ht="21" customHeight="1" thickBot="1">
      <c r="A2" s="76" t="s">
        <v>1</v>
      </c>
      <c r="B2" s="76" t="s">
        <v>2</v>
      </c>
      <c r="C2" s="96" t="s">
        <v>3</v>
      </c>
      <c r="D2" s="82" t="s">
        <v>4</v>
      </c>
      <c r="E2" s="83"/>
      <c r="F2" s="84"/>
      <c r="G2" s="90" t="s">
        <v>5</v>
      </c>
      <c r="H2" s="93" t="s">
        <v>6</v>
      </c>
      <c r="I2" s="94"/>
      <c r="J2" s="94"/>
      <c r="K2" s="94"/>
      <c r="L2" s="95"/>
      <c r="M2" s="96" t="s">
        <v>7</v>
      </c>
      <c r="N2" s="96" t="s">
        <v>58</v>
      </c>
      <c r="O2" s="42"/>
      <c r="P2" s="99" t="s">
        <v>9</v>
      </c>
      <c r="Q2" s="79"/>
    </row>
    <row r="3" spans="1:18" ht="19.5" customHeight="1" thickBot="1">
      <c r="A3" s="77"/>
      <c r="B3" s="77"/>
      <c r="C3" s="97"/>
      <c r="D3" s="85"/>
      <c r="E3" s="86"/>
      <c r="F3" s="87"/>
      <c r="G3" s="91"/>
      <c r="H3" s="100" t="s">
        <v>59</v>
      </c>
      <c r="I3" s="2" t="s">
        <v>11</v>
      </c>
      <c r="J3" s="100" t="s">
        <v>60</v>
      </c>
      <c r="K3" s="2" t="s">
        <v>11</v>
      </c>
      <c r="L3" s="102" t="s">
        <v>13</v>
      </c>
      <c r="M3" s="97"/>
      <c r="N3" s="97"/>
      <c r="O3" s="43" t="s">
        <v>61</v>
      </c>
      <c r="P3" s="96" t="s">
        <v>14</v>
      </c>
      <c r="Q3" s="96" t="s">
        <v>15</v>
      </c>
    </row>
    <row r="4" spans="1:18" ht="24.75" customHeight="1">
      <c r="A4" s="105"/>
      <c r="B4" s="105"/>
      <c r="C4" s="97"/>
      <c r="D4" s="44" t="s">
        <v>16</v>
      </c>
      <c r="E4" s="45" t="s">
        <v>17</v>
      </c>
      <c r="F4" s="46" t="s">
        <v>18</v>
      </c>
      <c r="G4" s="91"/>
      <c r="H4" s="106" t="s">
        <v>19</v>
      </c>
      <c r="I4" s="47"/>
      <c r="J4" s="106" t="s">
        <v>19</v>
      </c>
      <c r="K4" s="47"/>
      <c r="L4" s="107"/>
      <c r="M4" s="97"/>
      <c r="N4" s="97"/>
      <c r="O4" s="52" t="s">
        <v>62</v>
      </c>
      <c r="P4" s="97"/>
      <c r="Q4" s="97"/>
    </row>
    <row r="5" spans="1:18" ht="45">
      <c r="A5" s="35"/>
      <c r="B5" s="35"/>
      <c r="C5" s="50" t="s">
        <v>77</v>
      </c>
      <c r="D5" s="48" t="s">
        <v>29</v>
      </c>
      <c r="E5" s="64" t="s">
        <v>204</v>
      </c>
      <c r="F5" s="36" t="s">
        <v>78</v>
      </c>
      <c r="G5" s="19" t="s">
        <v>79</v>
      </c>
      <c r="H5" s="10">
        <v>50</v>
      </c>
      <c r="I5" s="11">
        <f t="shared" ref="I5" si="0">IF(OR(H5=0),0,(H5/(H5+J5)))</f>
        <v>0.5</v>
      </c>
      <c r="J5" s="10">
        <v>50</v>
      </c>
      <c r="K5" s="11">
        <f t="shared" ref="K5" si="1">IF(OR(J5=0),0,(J5/(H5+J5)))</f>
        <v>0.5</v>
      </c>
      <c r="L5" s="49"/>
      <c r="M5" s="19" t="s">
        <v>72</v>
      </c>
      <c r="N5" s="19" t="s">
        <v>80</v>
      </c>
      <c r="O5" s="19" t="s">
        <v>81</v>
      </c>
      <c r="P5" s="34">
        <f>2734974.95/2</f>
        <v>1367487.4750000001</v>
      </c>
      <c r="Q5" s="37">
        <f>2734974.95/2</f>
        <v>1367487.4750000001</v>
      </c>
      <c r="R5" s="56">
        <f t="shared" ref="R5" si="2">+Q5+P5</f>
        <v>2734974.95</v>
      </c>
    </row>
    <row r="6" spans="1:18" ht="56.25">
      <c r="A6" s="35"/>
      <c r="B6" s="35"/>
      <c r="C6" s="15" t="s">
        <v>40</v>
      </c>
      <c r="D6" s="35" t="s">
        <v>29</v>
      </c>
      <c r="E6" s="64" t="s">
        <v>188</v>
      </c>
      <c r="F6" s="36" t="s">
        <v>69</v>
      </c>
      <c r="G6" s="19" t="s">
        <v>30</v>
      </c>
      <c r="H6" s="10">
        <v>100</v>
      </c>
      <c r="I6" s="11">
        <f t="shared" ref="I6:I21" si="3">IF(OR(H6=0),0,(H6/(H6+J6)))</f>
        <v>1</v>
      </c>
      <c r="J6" s="10"/>
      <c r="K6" s="11">
        <f t="shared" ref="K6:K21" si="4">IF(OR(J6=0),0,(J6/(H6+J6)))</f>
        <v>0</v>
      </c>
      <c r="L6" s="49">
        <f t="shared" ref="L6:L21" si="5">I6+K6</f>
        <v>1</v>
      </c>
      <c r="M6" s="19" t="s">
        <v>42</v>
      </c>
      <c r="N6" s="19" t="s">
        <v>70</v>
      </c>
      <c r="O6" s="19"/>
      <c r="P6" s="34">
        <v>250000</v>
      </c>
      <c r="Q6" s="37"/>
      <c r="R6" s="56">
        <f t="shared" ref="R6:R21" si="6">+Q6+P6</f>
        <v>250000</v>
      </c>
    </row>
    <row r="7" spans="1:18" ht="56.25">
      <c r="A7" s="35"/>
      <c r="B7" s="35"/>
      <c r="C7" s="15" t="s">
        <v>40</v>
      </c>
      <c r="D7" s="35" t="s">
        <v>29</v>
      </c>
      <c r="E7" s="64" t="s">
        <v>189</v>
      </c>
      <c r="F7" s="36" t="s">
        <v>71</v>
      </c>
      <c r="G7" s="19" t="s">
        <v>30</v>
      </c>
      <c r="H7" s="10"/>
      <c r="I7" s="11">
        <f t="shared" si="3"/>
        <v>0</v>
      </c>
      <c r="J7" s="10">
        <v>100</v>
      </c>
      <c r="K7" s="11">
        <f t="shared" si="4"/>
        <v>1</v>
      </c>
      <c r="L7" s="49">
        <f t="shared" si="5"/>
        <v>1</v>
      </c>
      <c r="M7" s="19" t="s">
        <v>42</v>
      </c>
      <c r="N7" s="19" t="s">
        <v>70</v>
      </c>
      <c r="O7" s="19"/>
      <c r="P7" s="34"/>
      <c r="Q7" s="37">
        <v>725000</v>
      </c>
      <c r="R7" s="56">
        <f>+Q7+P7</f>
        <v>725000</v>
      </c>
    </row>
    <row r="8" spans="1:18" ht="67.5">
      <c r="A8" s="35"/>
      <c r="B8" s="35"/>
      <c r="C8" s="15" t="s">
        <v>73</v>
      </c>
      <c r="D8" s="35" t="s">
        <v>29</v>
      </c>
      <c r="E8" s="64" t="s">
        <v>190</v>
      </c>
      <c r="F8" s="36" t="s">
        <v>74</v>
      </c>
      <c r="G8" s="19" t="s">
        <v>30</v>
      </c>
      <c r="H8" s="10">
        <v>50</v>
      </c>
      <c r="I8" s="11">
        <f t="shared" si="3"/>
        <v>0.5</v>
      </c>
      <c r="J8" s="10">
        <v>50</v>
      </c>
      <c r="K8" s="11">
        <f t="shared" si="4"/>
        <v>0.5</v>
      </c>
      <c r="L8" s="49">
        <f t="shared" si="5"/>
        <v>1</v>
      </c>
      <c r="M8" s="19" t="s">
        <v>75</v>
      </c>
      <c r="N8" s="27" t="s">
        <v>76</v>
      </c>
      <c r="O8" s="19"/>
      <c r="P8" s="34">
        <f>4102683.59/2</f>
        <v>2051341.7949999999</v>
      </c>
      <c r="Q8" s="37">
        <f>4102683.59/2</f>
        <v>2051341.7949999999</v>
      </c>
      <c r="R8" s="56">
        <f t="shared" si="6"/>
        <v>4102683.59</v>
      </c>
    </row>
    <row r="9" spans="1:18" ht="45">
      <c r="A9" s="35"/>
      <c r="B9" s="35"/>
      <c r="C9" s="27" t="s">
        <v>86</v>
      </c>
      <c r="D9" s="35" t="s">
        <v>29</v>
      </c>
      <c r="E9" s="64" t="s">
        <v>191</v>
      </c>
      <c r="F9" s="36" t="s">
        <v>89</v>
      </c>
      <c r="G9" s="19" t="s">
        <v>90</v>
      </c>
      <c r="H9" s="10">
        <v>50</v>
      </c>
      <c r="I9" s="11">
        <f>IF(OR(H9=0),0,(H9/(H9+J9)))</f>
        <v>0.5</v>
      </c>
      <c r="J9" s="10">
        <v>50</v>
      </c>
      <c r="K9" s="11">
        <f t="shared" si="4"/>
        <v>0.5</v>
      </c>
      <c r="L9" s="49">
        <f t="shared" ref="L9:L18" si="7">I9+K9</f>
        <v>1</v>
      </c>
      <c r="M9" s="15" t="s">
        <v>84</v>
      </c>
      <c r="N9" s="19" t="s">
        <v>87</v>
      </c>
      <c r="O9" s="36" t="s">
        <v>88</v>
      </c>
      <c r="P9" s="34">
        <v>450000</v>
      </c>
      <c r="Q9" s="37">
        <v>450000</v>
      </c>
      <c r="R9" s="56">
        <f t="shared" si="6"/>
        <v>900000</v>
      </c>
    </row>
    <row r="10" spans="1:18" ht="90">
      <c r="A10" s="35"/>
      <c r="B10" s="35"/>
      <c r="C10" s="27" t="s">
        <v>86</v>
      </c>
      <c r="D10" s="35" t="s">
        <v>29</v>
      </c>
      <c r="E10" s="64" t="s">
        <v>192</v>
      </c>
      <c r="F10" s="36" t="s">
        <v>91</v>
      </c>
      <c r="G10" s="19" t="s">
        <v>92</v>
      </c>
      <c r="H10" s="10">
        <v>50</v>
      </c>
      <c r="I10" s="11">
        <f>IF(OR(H10=0),0,(H10/(H10+J10)))</f>
        <v>0.5</v>
      </c>
      <c r="J10" s="10">
        <v>50</v>
      </c>
      <c r="K10" s="11">
        <f t="shared" si="4"/>
        <v>0.5</v>
      </c>
      <c r="L10" s="49">
        <f t="shared" si="7"/>
        <v>1</v>
      </c>
      <c r="M10" s="15" t="s">
        <v>84</v>
      </c>
      <c r="N10" s="19" t="s">
        <v>87</v>
      </c>
      <c r="O10" s="36" t="s">
        <v>88</v>
      </c>
      <c r="P10" s="34">
        <v>2000000</v>
      </c>
      <c r="Q10" s="37">
        <v>2000000</v>
      </c>
      <c r="R10" s="56">
        <f t="shared" si="6"/>
        <v>4000000</v>
      </c>
    </row>
    <row r="11" spans="1:18" ht="45">
      <c r="A11" s="35"/>
      <c r="B11" s="35"/>
      <c r="C11" s="27" t="s">
        <v>86</v>
      </c>
      <c r="D11" s="35" t="s">
        <v>29</v>
      </c>
      <c r="E11" s="64" t="s">
        <v>193</v>
      </c>
      <c r="F11" s="36" t="s">
        <v>93</v>
      </c>
      <c r="G11" s="19" t="s">
        <v>92</v>
      </c>
      <c r="H11" s="10">
        <v>100</v>
      </c>
      <c r="I11" s="11">
        <f>IF(OR(H11=0),0,(H11/(H11+J11)))</f>
        <v>1</v>
      </c>
      <c r="J11" s="10"/>
      <c r="K11" s="11">
        <f t="shared" si="4"/>
        <v>0</v>
      </c>
      <c r="L11" s="49">
        <f t="shared" si="7"/>
        <v>1</v>
      </c>
      <c r="M11" s="15" t="s">
        <v>84</v>
      </c>
      <c r="N11" s="19" t="s">
        <v>87</v>
      </c>
      <c r="O11" s="36" t="s">
        <v>88</v>
      </c>
      <c r="P11" s="34">
        <v>200000</v>
      </c>
      <c r="Q11" s="37"/>
      <c r="R11" s="56">
        <f t="shared" si="6"/>
        <v>200000</v>
      </c>
    </row>
    <row r="12" spans="1:18" ht="45">
      <c r="A12" s="35"/>
      <c r="B12" s="35"/>
      <c r="C12" s="27" t="s">
        <v>86</v>
      </c>
      <c r="D12" s="35" t="s">
        <v>29</v>
      </c>
      <c r="E12" s="64" t="s">
        <v>194</v>
      </c>
      <c r="F12" s="36" t="s">
        <v>94</v>
      </c>
      <c r="G12" s="19" t="s">
        <v>92</v>
      </c>
      <c r="H12" s="10">
        <v>50</v>
      </c>
      <c r="I12" s="11">
        <f t="shared" si="3"/>
        <v>0.5</v>
      </c>
      <c r="J12" s="10">
        <v>50</v>
      </c>
      <c r="K12" s="11">
        <f t="shared" si="4"/>
        <v>0.5</v>
      </c>
      <c r="L12" s="49">
        <f t="shared" si="7"/>
        <v>1</v>
      </c>
      <c r="M12" s="15" t="s">
        <v>84</v>
      </c>
      <c r="N12" s="19" t="s">
        <v>87</v>
      </c>
      <c r="O12" s="36" t="s">
        <v>88</v>
      </c>
      <c r="P12" s="34">
        <v>250000</v>
      </c>
      <c r="Q12" s="37">
        <v>250000</v>
      </c>
      <c r="R12" s="56">
        <f t="shared" si="6"/>
        <v>500000</v>
      </c>
    </row>
    <row r="13" spans="1:18" ht="56.25">
      <c r="A13" s="35"/>
      <c r="B13" s="35"/>
      <c r="C13" s="27" t="s">
        <v>86</v>
      </c>
      <c r="D13" s="35" t="s">
        <v>29</v>
      </c>
      <c r="E13" s="64" t="s">
        <v>195</v>
      </c>
      <c r="F13" s="36" t="s">
        <v>95</v>
      </c>
      <c r="G13" s="19" t="s">
        <v>92</v>
      </c>
      <c r="H13" s="10">
        <v>50</v>
      </c>
      <c r="I13" s="11">
        <f t="shared" si="3"/>
        <v>0.5</v>
      </c>
      <c r="J13" s="10">
        <v>50</v>
      </c>
      <c r="K13" s="11">
        <f t="shared" si="4"/>
        <v>0.5</v>
      </c>
      <c r="L13" s="49">
        <f t="shared" si="7"/>
        <v>1</v>
      </c>
      <c r="M13" s="15" t="s">
        <v>84</v>
      </c>
      <c r="N13" s="19" t="s">
        <v>87</v>
      </c>
      <c r="O13" s="36" t="s">
        <v>88</v>
      </c>
      <c r="P13" s="34">
        <v>200000</v>
      </c>
      <c r="Q13" s="37">
        <v>200000</v>
      </c>
      <c r="R13" s="56">
        <f t="shared" si="6"/>
        <v>400000</v>
      </c>
    </row>
    <row r="14" spans="1:18" ht="45">
      <c r="A14" s="35"/>
      <c r="B14" s="35"/>
      <c r="C14" s="36" t="s">
        <v>104</v>
      </c>
      <c r="D14" s="35" t="s">
        <v>29</v>
      </c>
      <c r="E14" s="64" t="s">
        <v>196</v>
      </c>
      <c r="F14" s="36" t="s">
        <v>111</v>
      </c>
      <c r="G14" s="19" t="s">
        <v>30</v>
      </c>
      <c r="H14" s="10"/>
      <c r="I14" s="11">
        <f t="shared" si="3"/>
        <v>0</v>
      </c>
      <c r="J14" s="10">
        <v>100</v>
      </c>
      <c r="K14" s="11">
        <f t="shared" si="4"/>
        <v>1</v>
      </c>
      <c r="L14" s="49">
        <f t="shared" si="7"/>
        <v>1</v>
      </c>
      <c r="M14" s="27" t="s">
        <v>63</v>
      </c>
      <c r="N14" s="19" t="s">
        <v>67</v>
      </c>
      <c r="O14" s="19" t="s">
        <v>81</v>
      </c>
      <c r="P14" s="34"/>
      <c r="Q14" s="37">
        <v>6000000</v>
      </c>
      <c r="R14" s="56">
        <f t="shared" si="6"/>
        <v>6000000</v>
      </c>
    </row>
    <row r="15" spans="1:18" ht="45">
      <c r="A15" s="35"/>
      <c r="B15" s="35"/>
      <c r="C15" s="36" t="s">
        <v>104</v>
      </c>
      <c r="D15" s="35" t="s">
        <v>29</v>
      </c>
      <c r="E15" s="64" t="s">
        <v>197</v>
      </c>
      <c r="F15" s="36" t="s">
        <v>108</v>
      </c>
      <c r="G15" s="19" t="s">
        <v>44</v>
      </c>
      <c r="H15" s="10">
        <v>100</v>
      </c>
      <c r="I15" s="11">
        <f t="shared" si="3"/>
        <v>0.66666666666666663</v>
      </c>
      <c r="J15" s="10">
        <v>50</v>
      </c>
      <c r="K15" s="11">
        <f t="shared" si="4"/>
        <v>0.33333333333333331</v>
      </c>
      <c r="L15" s="49">
        <f t="shared" si="7"/>
        <v>1</v>
      </c>
      <c r="M15" s="27" t="s">
        <v>63</v>
      </c>
      <c r="N15" s="19" t="s">
        <v>65</v>
      </c>
      <c r="O15" s="19" t="s">
        <v>81</v>
      </c>
      <c r="P15" s="34">
        <v>1000000</v>
      </c>
      <c r="Q15" s="37"/>
      <c r="R15" s="56">
        <f t="shared" si="6"/>
        <v>1000000</v>
      </c>
    </row>
    <row r="16" spans="1:18" ht="56.25">
      <c r="A16" s="35"/>
      <c r="B16" s="35"/>
      <c r="C16" s="36" t="s">
        <v>96</v>
      </c>
      <c r="D16" s="25" t="s">
        <v>29</v>
      </c>
      <c r="E16" s="64" t="s">
        <v>198</v>
      </c>
      <c r="F16" s="36" t="s">
        <v>97</v>
      </c>
      <c r="G16" s="19" t="s">
        <v>98</v>
      </c>
      <c r="H16" s="10"/>
      <c r="I16" s="11">
        <f t="shared" si="3"/>
        <v>0</v>
      </c>
      <c r="J16" s="10">
        <v>100</v>
      </c>
      <c r="K16" s="11">
        <f t="shared" si="4"/>
        <v>1</v>
      </c>
      <c r="L16" s="49">
        <f t="shared" si="7"/>
        <v>1</v>
      </c>
      <c r="M16" s="19" t="s">
        <v>99</v>
      </c>
      <c r="N16" s="19" t="s">
        <v>100</v>
      </c>
      <c r="O16" s="19" t="s">
        <v>81</v>
      </c>
      <c r="P16" s="34"/>
      <c r="Q16" s="37">
        <v>388014.35</v>
      </c>
      <c r="R16" s="56">
        <f t="shared" si="6"/>
        <v>388014.35</v>
      </c>
    </row>
    <row r="17" spans="1:18" ht="56.25">
      <c r="A17" s="35"/>
      <c r="B17" s="35"/>
      <c r="C17" s="36" t="s">
        <v>96</v>
      </c>
      <c r="D17" s="25" t="s">
        <v>29</v>
      </c>
      <c r="E17" s="64" t="s">
        <v>199</v>
      </c>
      <c r="F17" s="36" t="s">
        <v>101</v>
      </c>
      <c r="G17" s="19" t="s">
        <v>98</v>
      </c>
      <c r="H17" s="10"/>
      <c r="I17" s="11">
        <f t="shared" si="3"/>
        <v>0</v>
      </c>
      <c r="J17" s="10">
        <v>100</v>
      </c>
      <c r="K17" s="11">
        <f t="shared" si="4"/>
        <v>1</v>
      </c>
      <c r="L17" s="49">
        <f t="shared" si="7"/>
        <v>1</v>
      </c>
      <c r="M17" s="15" t="s">
        <v>27</v>
      </c>
      <c r="N17" s="19" t="s">
        <v>100</v>
      </c>
      <c r="O17" s="19" t="s">
        <v>81</v>
      </c>
      <c r="P17" s="34"/>
      <c r="Q17" s="37">
        <v>1500000</v>
      </c>
      <c r="R17" s="56">
        <f t="shared" si="6"/>
        <v>1500000</v>
      </c>
    </row>
    <row r="18" spans="1:18" ht="56.25">
      <c r="A18" s="35"/>
      <c r="B18" s="35"/>
      <c r="C18" s="36" t="s">
        <v>96</v>
      </c>
      <c r="D18" s="25" t="s">
        <v>29</v>
      </c>
      <c r="E18" s="64" t="s">
        <v>200</v>
      </c>
      <c r="F18" s="36" t="s">
        <v>102</v>
      </c>
      <c r="G18" s="19" t="s">
        <v>98</v>
      </c>
      <c r="H18" s="10">
        <v>100</v>
      </c>
      <c r="I18" s="11">
        <f t="shared" si="3"/>
        <v>1</v>
      </c>
      <c r="J18" s="10"/>
      <c r="K18" s="11">
        <f t="shared" si="4"/>
        <v>0</v>
      </c>
      <c r="L18" s="49">
        <f t="shared" si="7"/>
        <v>1</v>
      </c>
      <c r="M18" s="15" t="s">
        <v>84</v>
      </c>
      <c r="N18" s="19" t="s">
        <v>100</v>
      </c>
      <c r="O18" s="19" t="s">
        <v>81</v>
      </c>
      <c r="P18" s="39">
        <v>1000000</v>
      </c>
      <c r="Q18" s="38"/>
      <c r="R18" s="56">
        <f t="shared" si="6"/>
        <v>1000000</v>
      </c>
    </row>
    <row r="19" spans="1:18" ht="56.25">
      <c r="A19" s="35"/>
      <c r="B19" s="35"/>
      <c r="C19" s="36" t="s">
        <v>96</v>
      </c>
      <c r="D19" s="25" t="s">
        <v>29</v>
      </c>
      <c r="E19" s="64" t="s">
        <v>201</v>
      </c>
      <c r="F19" s="36" t="s">
        <v>103</v>
      </c>
      <c r="G19" s="19" t="s">
        <v>98</v>
      </c>
      <c r="H19" s="10">
        <v>100</v>
      </c>
      <c r="I19" s="11">
        <f t="shared" si="3"/>
        <v>1</v>
      </c>
      <c r="J19" s="10"/>
      <c r="K19" s="11">
        <f t="shared" si="4"/>
        <v>0</v>
      </c>
      <c r="L19" s="49">
        <f t="shared" si="5"/>
        <v>1</v>
      </c>
      <c r="M19" s="15" t="s">
        <v>84</v>
      </c>
      <c r="N19" s="19" t="s">
        <v>100</v>
      </c>
      <c r="O19" s="19" t="s">
        <v>81</v>
      </c>
      <c r="P19" s="39">
        <v>700000</v>
      </c>
      <c r="Q19" s="37"/>
      <c r="R19" s="56">
        <f t="shared" si="6"/>
        <v>700000</v>
      </c>
    </row>
    <row r="20" spans="1:18" ht="56.25">
      <c r="A20" s="35"/>
      <c r="B20" s="35"/>
      <c r="C20" s="36" t="s">
        <v>104</v>
      </c>
      <c r="D20" s="35" t="s">
        <v>29</v>
      </c>
      <c r="E20" s="64" t="s">
        <v>202</v>
      </c>
      <c r="F20" s="36" t="s">
        <v>105</v>
      </c>
      <c r="G20" s="19" t="s">
        <v>44</v>
      </c>
      <c r="H20" s="10">
        <v>50</v>
      </c>
      <c r="I20" s="11">
        <f t="shared" si="3"/>
        <v>0.5</v>
      </c>
      <c r="J20" s="10">
        <v>50</v>
      </c>
      <c r="K20" s="11">
        <f t="shared" si="4"/>
        <v>0.5</v>
      </c>
      <c r="L20" s="49">
        <f t="shared" si="5"/>
        <v>1</v>
      </c>
      <c r="M20" s="27" t="s">
        <v>63</v>
      </c>
      <c r="N20" s="19" t="s">
        <v>66</v>
      </c>
      <c r="O20" s="19" t="s">
        <v>81</v>
      </c>
      <c r="P20" s="39">
        <v>7500000</v>
      </c>
      <c r="Q20" s="38">
        <v>7500000</v>
      </c>
      <c r="R20" s="56">
        <f t="shared" si="6"/>
        <v>15000000</v>
      </c>
    </row>
    <row r="21" spans="1:18" ht="45">
      <c r="A21" s="35"/>
      <c r="B21" s="35"/>
      <c r="C21" s="36" t="s">
        <v>104</v>
      </c>
      <c r="D21" s="35" t="s">
        <v>20</v>
      </c>
      <c r="E21" s="64" t="s">
        <v>203</v>
      </c>
      <c r="F21" s="36" t="s">
        <v>106</v>
      </c>
      <c r="G21" s="19" t="s">
        <v>44</v>
      </c>
      <c r="H21" s="10">
        <v>50</v>
      </c>
      <c r="I21" s="11">
        <f t="shared" si="3"/>
        <v>0.5</v>
      </c>
      <c r="J21" s="10">
        <v>50</v>
      </c>
      <c r="K21" s="11">
        <f t="shared" si="4"/>
        <v>0.5</v>
      </c>
      <c r="L21" s="49">
        <f t="shared" si="5"/>
        <v>1</v>
      </c>
      <c r="M21" s="27" t="s">
        <v>63</v>
      </c>
      <c r="N21" s="19" t="s">
        <v>66</v>
      </c>
      <c r="O21" s="19" t="s">
        <v>81</v>
      </c>
      <c r="P21" s="34">
        <v>4000000</v>
      </c>
      <c r="Q21" s="37">
        <v>4000000</v>
      </c>
      <c r="R21" s="56">
        <f t="shared" si="6"/>
        <v>8000000</v>
      </c>
    </row>
  </sheetData>
  <mergeCells count="15">
    <mergeCell ref="C1:Q1"/>
    <mergeCell ref="A2:A4"/>
    <mergeCell ref="B2:B4"/>
    <mergeCell ref="C2:C4"/>
    <mergeCell ref="D2:F3"/>
    <mergeCell ref="G2:G4"/>
    <mergeCell ref="H2:L2"/>
    <mergeCell ref="M2:M4"/>
    <mergeCell ref="N2:N4"/>
    <mergeCell ref="P2:Q2"/>
    <mergeCell ref="H3:H4"/>
    <mergeCell ref="J3:J4"/>
    <mergeCell ref="L3:L4"/>
    <mergeCell ref="P3:P4"/>
    <mergeCell ref="Q3:Q4"/>
  </mergeCells>
  <dataValidations count="5">
    <dataValidation type="list" allowBlank="1" showInputMessage="1" showErrorMessage="1" sqref="D16:D19">
      <formula1>#REF!</formula1>
    </dataValidation>
    <dataValidation type="list" allowBlank="1" showInputMessage="1" showErrorMessage="1" sqref="D6:D15 D20:D21">
      <formula1>#REF!</formula1>
    </dataValidation>
    <dataValidation type="list" allowBlank="1" showInputMessage="1" showErrorMessage="1" sqref="N5:N7 N9:N21">
      <formula1>#REF!</formula1>
    </dataValidation>
    <dataValidation type="list" allowBlank="1" showInputMessage="1" showErrorMessage="1" sqref="N8 D5">
      <formula1>#REF!</formula1>
    </dataValidation>
    <dataValidation type="list" allowBlank="1" showInputMessage="1" showErrorMessage="1" prompt="Utilizar para el servicio 09 las opciones a) Educativos, b) Culturales o c) Deportivos.  Para el  31: a) Centros de enseñanza, b) Centros deportivos y de recreación, c) Centros culturales, d) Centros y programas de salud o e) Otros" sqref="O5:O21">
      <formula1>#REF!</formula1>
    </dataValidation>
  </dataValidations>
  <pageMargins left="0.82" right="0.17" top="0.59" bottom="0.74803149606299213" header="0.31496062992125984" footer="0.31496062992125984"/>
  <pageSetup paperSize="9" scale="80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topLeftCell="C1" zoomScale="90" zoomScaleNormal="90" workbookViewId="0">
      <selection activeCell="F31" sqref="F31"/>
    </sheetView>
  </sheetViews>
  <sheetFormatPr baseColWidth="10" defaultColWidth="11.42578125" defaultRowHeight="11.25"/>
  <cols>
    <col min="1" max="2" width="0" style="51" hidden="1" customWidth="1"/>
    <col min="3" max="3" width="20.7109375" style="51" customWidth="1"/>
    <col min="4" max="4" width="7.7109375" style="51" customWidth="1"/>
    <col min="5" max="5" width="4.85546875" style="51" customWidth="1"/>
    <col min="6" max="6" width="20.7109375" style="51" customWidth="1"/>
    <col min="7" max="7" width="11.42578125" style="51"/>
    <col min="8" max="8" width="4.42578125" style="51" customWidth="1"/>
    <col min="9" max="9" width="5.140625" style="51" customWidth="1"/>
    <col min="10" max="10" width="4.42578125" style="51" customWidth="1"/>
    <col min="11" max="11" width="6.28515625" style="51" customWidth="1"/>
    <col min="12" max="12" width="11.5703125" style="51" hidden="1" customWidth="1"/>
    <col min="13" max="15" width="11.42578125" style="51"/>
    <col min="16" max="16" width="17.140625" style="72" customWidth="1"/>
    <col min="17" max="17" width="21.140625" style="72" customWidth="1"/>
    <col min="18" max="18" width="15.28515625" style="51" customWidth="1"/>
    <col min="19" max="16384" width="11.42578125" style="51"/>
  </cols>
  <sheetData>
    <row r="1" spans="1:18" ht="12" thickBot="1">
      <c r="A1" s="53"/>
      <c r="B1" s="53"/>
      <c r="C1" s="53"/>
      <c r="D1" s="53"/>
      <c r="E1" s="54"/>
      <c r="F1" s="53"/>
      <c r="G1" s="53"/>
      <c r="H1" s="53"/>
      <c r="I1" s="53"/>
      <c r="J1" s="55"/>
      <c r="K1" s="55"/>
      <c r="L1" s="55"/>
      <c r="M1" s="53"/>
      <c r="N1" s="53"/>
      <c r="O1" s="53"/>
      <c r="P1" s="57"/>
      <c r="Q1" s="58"/>
    </row>
    <row r="2" spans="1:18" ht="25.5" customHeight="1">
      <c r="A2" s="69"/>
      <c r="B2" s="69"/>
      <c r="C2" s="108" t="s">
        <v>57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8" ht="21.75" customHeight="1">
      <c r="A3" s="110" t="s">
        <v>1</v>
      </c>
      <c r="B3" s="110" t="s">
        <v>2</v>
      </c>
      <c r="C3" s="111" t="s">
        <v>3</v>
      </c>
      <c r="D3" s="112" t="s">
        <v>4</v>
      </c>
      <c r="E3" s="112"/>
      <c r="F3" s="112"/>
      <c r="G3" s="112" t="s">
        <v>5</v>
      </c>
      <c r="H3" s="111" t="s">
        <v>6</v>
      </c>
      <c r="I3" s="111"/>
      <c r="J3" s="111"/>
      <c r="K3" s="111"/>
      <c r="L3" s="111"/>
      <c r="M3" s="111" t="s">
        <v>7</v>
      </c>
      <c r="N3" s="111" t="s">
        <v>113</v>
      </c>
      <c r="O3" s="113" t="s">
        <v>114</v>
      </c>
      <c r="P3" s="114" t="s">
        <v>9</v>
      </c>
      <c r="Q3" s="115"/>
    </row>
    <row r="4" spans="1:18" ht="14.25" customHeight="1">
      <c r="A4" s="110"/>
      <c r="B4" s="110"/>
      <c r="C4" s="111"/>
      <c r="D4" s="112"/>
      <c r="E4" s="112"/>
      <c r="F4" s="112"/>
      <c r="G4" s="112"/>
      <c r="H4" s="116" t="s">
        <v>59</v>
      </c>
      <c r="I4" s="70" t="s">
        <v>11</v>
      </c>
      <c r="J4" s="116" t="s">
        <v>60</v>
      </c>
      <c r="K4" s="70" t="s">
        <v>11</v>
      </c>
      <c r="L4" s="117" t="s">
        <v>13</v>
      </c>
      <c r="M4" s="111"/>
      <c r="N4" s="111"/>
      <c r="O4" s="113" t="s">
        <v>114</v>
      </c>
      <c r="P4" s="114" t="s">
        <v>14</v>
      </c>
      <c r="Q4" s="115" t="s">
        <v>15</v>
      </c>
    </row>
    <row r="5" spans="1:18" ht="33.75" customHeight="1">
      <c r="A5" s="110"/>
      <c r="B5" s="110"/>
      <c r="C5" s="111"/>
      <c r="D5" s="28" t="s">
        <v>16</v>
      </c>
      <c r="E5" s="29" t="s">
        <v>17</v>
      </c>
      <c r="F5" s="30" t="s">
        <v>18</v>
      </c>
      <c r="G5" s="112"/>
      <c r="H5" s="116" t="s">
        <v>19</v>
      </c>
      <c r="I5" s="70"/>
      <c r="J5" s="116" t="s">
        <v>19</v>
      </c>
      <c r="K5" s="70"/>
      <c r="L5" s="117"/>
      <c r="M5" s="111"/>
      <c r="N5" s="111"/>
      <c r="O5" s="113"/>
      <c r="P5" s="114"/>
      <c r="Q5" s="115"/>
    </row>
    <row r="6" spans="1:18" ht="45">
      <c r="A6" s="35"/>
      <c r="B6" s="35"/>
      <c r="C6" s="36" t="s">
        <v>96</v>
      </c>
      <c r="D6" s="25" t="s">
        <v>29</v>
      </c>
      <c r="E6" s="71" t="s">
        <v>205</v>
      </c>
      <c r="F6" s="36" t="s">
        <v>140</v>
      </c>
      <c r="G6" s="19" t="s">
        <v>98</v>
      </c>
      <c r="H6" s="10">
        <v>100</v>
      </c>
      <c r="I6" s="11">
        <f t="shared" ref="I6:I46" si="0">IF(OR(H6=0),0,(H6/(H6+J6)))</f>
        <v>1</v>
      </c>
      <c r="J6" s="10"/>
      <c r="K6" s="11">
        <f t="shared" ref="K6:K46" si="1">IF(OR(J6=0),0,(J6/(H6+J6)))</f>
        <v>0</v>
      </c>
      <c r="L6" s="32"/>
      <c r="M6" s="19" t="s">
        <v>27</v>
      </c>
      <c r="N6" s="33" t="s">
        <v>115</v>
      </c>
      <c r="O6" s="33" t="s">
        <v>116</v>
      </c>
      <c r="P6" s="59">
        <v>8690893.8100000005</v>
      </c>
      <c r="Q6" s="67"/>
      <c r="R6" s="61">
        <f>+Q6+P6</f>
        <v>8690893.8100000005</v>
      </c>
    </row>
    <row r="7" spans="1:18" ht="45">
      <c r="A7" s="35"/>
      <c r="B7" s="35"/>
      <c r="C7" s="36" t="s">
        <v>96</v>
      </c>
      <c r="D7" s="25" t="s">
        <v>29</v>
      </c>
      <c r="E7" s="71" t="s">
        <v>206</v>
      </c>
      <c r="F7" s="36" t="s">
        <v>126</v>
      </c>
      <c r="G7" s="19" t="s">
        <v>98</v>
      </c>
      <c r="H7" s="10"/>
      <c r="I7" s="11">
        <f t="shared" si="0"/>
        <v>0</v>
      </c>
      <c r="J7" s="10">
        <v>100</v>
      </c>
      <c r="K7" s="11">
        <f t="shared" si="1"/>
        <v>1</v>
      </c>
      <c r="L7" s="32">
        <f t="shared" ref="L7:L46" si="2">I7+K7</f>
        <v>1</v>
      </c>
      <c r="M7" s="19" t="s">
        <v>99</v>
      </c>
      <c r="N7" s="33" t="s">
        <v>115</v>
      </c>
      <c r="O7" s="33" t="s">
        <v>116</v>
      </c>
      <c r="P7" s="59"/>
      <c r="Q7" s="67">
        <v>17000000</v>
      </c>
      <c r="R7" s="61" t="e">
        <f>+#REF!+#REF!</f>
        <v>#REF!</v>
      </c>
    </row>
    <row r="8" spans="1:18" ht="45">
      <c r="A8" s="35"/>
      <c r="B8" s="35"/>
      <c r="C8" s="36" t="s">
        <v>96</v>
      </c>
      <c r="D8" s="25" t="s">
        <v>29</v>
      </c>
      <c r="E8" s="71" t="s">
        <v>207</v>
      </c>
      <c r="F8" s="36" t="s">
        <v>122</v>
      </c>
      <c r="G8" s="19" t="s">
        <v>98</v>
      </c>
      <c r="H8" s="10">
        <v>100</v>
      </c>
      <c r="I8" s="11">
        <f t="shared" si="0"/>
        <v>1</v>
      </c>
      <c r="J8" s="10">
        <v>0</v>
      </c>
      <c r="K8" s="11">
        <f t="shared" si="1"/>
        <v>0</v>
      </c>
      <c r="L8" s="32"/>
      <c r="M8" s="19" t="s">
        <v>99</v>
      </c>
      <c r="N8" s="33" t="s">
        <v>115</v>
      </c>
      <c r="O8" s="33" t="s">
        <v>117</v>
      </c>
      <c r="P8" s="59">
        <v>2500000</v>
      </c>
      <c r="Q8" s="67"/>
      <c r="R8" s="61">
        <f t="shared" ref="R8:R46" si="3">+Q8+P8</f>
        <v>2500000</v>
      </c>
    </row>
    <row r="9" spans="1:18" ht="45">
      <c r="A9" s="35"/>
      <c r="B9" s="35"/>
      <c r="C9" s="36" t="s">
        <v>96</v>
      </c>
      <c r="D9" s="25" t="s">
        <v>29</v>
      </c>
      <c r="E9" s="71" t="s">
        <v>208</v>
      </c>
      <c r="F9" s="36" t="s">
        <v>123</v>
      </c>
      <c r="G9" s="19" t="s">
        <v>98</v>
      </c>
      <c r="H9" s="10">
        <v>100</v>
      </c>
      <c r="I9" s="11">
        <f t="shared" si="0"/>
        <v>1</v>
      </c>
      <c r="J9" s="10">
        <v>0</v>
      </c>
      <c r="K9" s="11">
        <f t="shared" si="1"/>
        <v>0</v>
      </c>
      <c r="L9" s="32"/>
      <c r="M9" s="19" t="s">
        <v>99</v>
      </c>
      <c r="N9" s="33" t="s">
        <v>115</v>
      </c>
      <c r="O9" s="33" t="s">
        <v>117</v>
      </c>
      <c r="P9" s="59">
        <v>2500000</v>
      </c>
      <c r="Q9" s="67"/>
      <c r="R9" s="61">
        <f t="shared" si="3"/>
        <v>2500000</v>
      </c>
    </row>
    <row r="10" spans="1:18" ht="45">
      <c r="A10" s="35"/>
      <c r="B10" s="35"/>
      <c r="C10" s="36" t="s">
        <v>96</v>
      </c>
      <c r="D10" s="25" t="s">
        <v>29</v>
      </c>
      <c r="E10" s="71" t="s">
        <v>209</v>
      </c>
      <c r="F10" s="36" t="s">
        <v>253</v>
      </c>
      <c r="G10" s="19" t="s">
        <v>98</v>
      </c>
      <c r="H10" s="10">
        <v>100</v>
      </c>
      <c r="I10" s="11">
        <f t="shared" si="0"/>
        <v>1</v>
      </c>
      <c r="J10" s="10">
        <v>0</v>
      </c>
      <c r="K10" s="11">
        <f t="shared" si="1"/>
        <v>0</v>
      </c>
      <c r="L10" s="32"/>
      <c r="M10" s="19" t="s">
        <v>99</v>
      </c>
      <c r="N10" s="33" t="s">
        <v>115</v>
      </c>
      <c r="O10" s="33" t="s">
        <v>116</v>
      </c>
      <c r="P10" s="59">
        <v>1666666.66</v>
      </c>
      <c r="Q10" s="67"/>
      <c r="R10" s="61">
        <f t="shared" si="3"/>
        <v>1666666.66</v>
      </c>
    </row>
    <row r="11" spans="1:18" ht="56.25">
      <c r="A11" s="35"/>
      <c r="B11" s="35"/>
      <c r="C11" s="36" t="s">
        <v>96</v>
      </c>
      <c r="D11" s="25" t="s">
        <v>29</v>
      </c>
      <c r="E11" s="71" t="s">
        <v>210</v>
      </c>
      <c r="F11" s="36" t="s">
        <v>124</v>
      </c>
      <c r="G11" s="19" t="s">
        <v>98</v>
      </c>
      <c r="H11" s="10">
        <v>100</v>
      </c>
      <c r="I11" s="11">
        <f t="shared" si="0"/>
        <v>1</v>
      </c>
      <c r="J11" s="10">
        <v>0</v>
      </c>
      <c r="K11" s="11">
        <f t="shared" si="1"/>
        <v>0</v>
      </c>
      <c r="L11" s="32"/>
      <c r="M11" s="19" t="s">
        <v>99</v>
      </c>
      <c r="N11" s="33" t="s">
        <v>115</v>
      </c>
      <c r="O11" s="33" t="s">
        <v>116</v>
      </c>
      <c r="P11" s="59">
        <v>3333333.33</v>
      </c>
      <c r="Q11" s="67"/>
      <c r="R11" s="61">
        <f t="shared" si="3"/>
        <v>3333333.33</v>
      </c>
    </row>
    <row r="12" spans="1:18" ht="45">
      <c r="A12" s="35"/>
      <c r="B12" s="35"/>
      <c r="C12" s="36" t="s">
        <v>96</v>
      </c>
      <c r="D12" s="25" t="s">
        <v>29</v>
      </c>
      <c r="E12" s="71" t="s">
        <v>211</v>
      </c>
      <c r="F12" s="36" t="s">
        <v>125</v>
      </c>
      <c r="G12" s="19" t="s">
        <v>98</v>
      </c>
      <c r="H12" s="10">
        <v>100</v>
      </c>
      <c r="I12" s="11">
        <f t="shared" si="0"/>
        <v>1</v>
      </c>
      <c r="J12" s="10">
        <v>0</v>
      </c>
      <c r="K12" s="11">
        <f t="shared" si="1"/>
        <v>0</v>
      </c>
      <c r="L12" s="32"/>
      <c r="M12" s="19" t="s">
        <v>99</v>
      </c>
      <c r="N12" s="33" t="s">
        <v>115</v>
      </c>
      <c r="O12" s="33" t="s">
        <v>116</v>
      </c>
      <c r="P12" s="59">
        <v>1500000</v>
      </c>
      <c r="Q12" s="67"/>
      <c r="R12" s="61">
        <f t="shared" si="3"/>
        <v>1500000</v>
      </c>
    </row>
    <row r="13" spans="1:18" ht="56.25">
      <c r="A13" s="35"/>
      <c r="B13" s="35"/>
      <c r="C13" s="36" t="s">
        <v>96</v>
      </c>
      <c r="D13" s="25" t="s">
        <v>29</v>
      </c>
      <c r="E13" s="71" t="s">
        <v>212</v>
      </c>
      <c r="F13" s="36" t="s">
        <v>118</v>
      </c>
      <c r="G13" s="19" t="s">
        <v>98</v>
      </c>
      <c r="H13" s="10">
        <v>100</v>
      </c>
      <c r="I13" s="11">
        <f t="shared" si="0"/>
        <v>1</v>
      </c>
      <c r="J13" s="10"/>
      <c r="K13" s="11">
        <f t="shared" si="1"/>
        <v>0</v>
      </c>
      <c r="L13" s="32">
        <f t="shared" si="2"/>
        <v>1</v>
      </c>
      <c r="M13" s="19" t="s">
        <v>99</v>
      </c>
      <c r="N13" s="33" t="s">
        <v>115</v>
      </c>
      <c r="O13" s="33" t="s">
        <v>119</v>
      </c>
      <c r="P13" s="59">
        <v>5000000</v>
      </c>
      <c r="Q13" s="67"/>
      <c r="R13" s="61">
        <f t="shared" si="3"/>
        <v>5000000</v>
      </c>
    </row>
    <row r="14" spans="1:18" ht="45">
      <c r="A14" s="35"/>
      <c r="B14" s="35"/>
      <c r="C14" s="36" t="s">
        <v>96</v>
      </c>
      <c r="D14" s="25" t="s">
        <v>29</v>
      </c>
      <c r="E14" s="71" t="s">
        <v>213</v>
      </c>
      <c r="F14" s="36" t="s">
        <v>120</v>
      </c>
      <c r="G14" s="19" t="s">
        <v>98</v>
      </c>
      <c r="H14" s="10"/>
      <c r="I14" s="11">
        <f t="shared" si="0"/>
        <v>0</v>
      </c>
      <c r="J14" s="10">
        <v>100</v>
      </c>
      <c r="K14" s="11">
        <f t="shared" si="1"/>
        <v>1</v>
      </c>
      <c r="L14" s="32">
        <f t="shared" si="2"/>
        <v>1</v>
      </c>
      <c r="M14" s="19" t="s">
        <v>99</v>
      </c>
      <c r="N14" s="33" t="s">
        <v>115</v>
      </c>
      <c r="O14" s="33" t="s">
        <v>121</v>
      </c>
      <c r="P14" s="59"/>
      <c r="Q14" s="67">
        <v>5000000</v>
      </c>
      <c r="R14" s="61">
        <f t="shared" si="3"/>
        <v>5000000</v>
      </c>
    </row>
    <row r="15" spans="1:18" ht="45">
      <c r="A15" s="35"/>
      <c r="B15" s="35"/>
      <c r="C15" s="36" t="s">
        <v>96</v>
      </c>
      <c r="D15" s="25" t="s">
        <v>29</v>
      </c>
      <c r="E15" s="71" t="s">
        <v>214</v>
      </c>
      <c r="F15" s="36" t="s">
        <v>127</v>
      </c>
      <c r="G15" s="19" t="s">
        <v>98</v>
      </c>
      <c r="H15" s="10">
        <v>100</v>
      </c>
      <c r="I15" s="11">
        <f t="shared" si="0"/>
        <v>1</v>
      </c>
      <c r="J15" s="10"/>
      <c r="K15" s="11">
        <f t="shared" si="1"/>
        <v>0</v>
      </c>
      <c r="L15" s="32">
        <f t="shared" si="2"/>
        <v>1</v>
      </c>
      <c r="M15" s="19" t="s">
        <v>99</v>
      </c>
      <c r="N15" s="33" t="s">
        <v>115</v>
      </c>
      <c r="O15" s="33" t="s">
        <v>116</v>
      </c>
      <c r="P15" s="59">
        <v>2000000</v>
      </c>
      <c r="Q15" s="67"/>
      <c r="R15" s="61">
        <f t="shared" si="3"/>
        <v>2000000</v>
      </c>
    </row>
    <row r="16" spans="1:18" ht="67.5">
      <c r="A16" s="35"/>
      <c r="B16" s="35"/>
      <c r="C16" s="36" t="s">
        <v>96</v>
      </c>
      <c r="D16" s="25" t="s">
        <v>29</v>
      </c>
      <c r="E16" s="71" t="s">
        <v>215</v>
      </c>
      <c r="F16" s="36" t="s">
        <v>128</v>
      </c>
      <c r="G16" s="19" t="s">
        <v>98</v>
      </c>
      <c r="H16" s="10"/>
      <c r="I16" s="11">
        <f t="shared" si="0"/>
        <v>0</v>
      </c>
      <c r="J16" s="10">
        <v>100</v>
      </c>
      <c r="K16" s="11">
        <f t="shared" si="1"/>
        <v>1</v>
      </c>
      <c r="L16" s="32">
        <f t="shared" si="2"/>
        <v>1</v>
      </c>
      <c r="M16" s="19" t="s">
        <v>99</v>
      </c>
      <c r="N16" s="33" t="s">
        <v>115</v>
      </c>
      <c r="O16" s="33" t="s">
        <v>116</v>
      </c>
      <c r="P16" s="59"/>
      <c r="Q16" s="67">
        <v>4000000</v>
      </c>
      <c r="R16" s="61">
        <f t="shared" si="3"/>
        <v>4000000</v>
      </c>
    </row>
    <row r="17" spans="1:18" ht="45">
      <c r="A17" s="35"/>
      <c r="B17" s="35"/>
      <c r="C17" s="36" t="s">
        <v>96</v>
      </c>
      <c r="D17" s="25" t="s">
        <v>29</v>
      </c>
      <c r="E17" s="71" t="s">
        <v>216</v>
      </c>
      <c r="F17" s="36" t="s">
        <v>129</v>
      </c>
      <c r="G17" s="19" t="s">
        <v>98</v>
      </c>
      <c r="H17" s="10"/>
      <c r="I17" s="11">
        <f t="shared" si="0"/>
        <v>0</v>
      </c>
      <c r="J17" s="10">
        <v>100</v>
      </c>
      <c r="K17" s="11">
        <f t="shared" si="1"/>
        <v>1</v>
      </c>
      <c r="L17" s="32">
        <f t="shared" si="2"/>
        <v>1</v>
      </c>
      <c r="M17" s="19" t="s">
        <v>130</v>
      </c>
      <c r="N17" s="33" t="s">
        <v>131</v>
      </c>
      <c r="O17" s="33" t="s">
        <v>132</v>
      </c>
      <c r="P17" s="59"/>
      <c r="Q17" s="67">
        <v>5000000</v>
      </c>
      <c r="R17" s="61">
        <f t="shared" si="3"/>
        <v>5000000</v>
      </c>
    </row>
    <row r="18" spans="1:18" ht="45">
      <c r="A18" s="35"/>
      <c r="B18" s="35"/>
      <c r="C18" s="36" t="s">
        <v>96</v>
      </c>
      <c r="D18" s="25" t="s">
        <v>29</v>
      </c>
      <c r="E18" s="71" t="s">
        <v>217</v>
      </c>
      <c r="F18" s="36" t="s">
        <v>133</v>
      </c>
      <c r="G18" s="19" t="s">
        <v>98</v>
      </c>
      <c r="H18" s="10">
        <v>100</v>
      </c>
      <c r="I18" s="11">
        <f t="shared" si="0"/>
        <v>1</v>
      </c>
      <c r="J18" s="10"/>
      <c r="K18" s="11">
        <f t="shared" si="1"/>
        <v>0</v>
      </c>
      <c r="L18" s="32">
        <f t="shared" si="2"/>
        <v>1</v>
      </c>
      <c r="M18" s="19" t="s">
        <v>99</v>
      </c>
      <c r="N18" s="33" t="s">
        <v>115</v>
      </c>
      <c r="O18" s="33" t="s">
        <v>116</v>
      </c>
      <c r="P18" s="59">
        <v>3000000</v>
      </c>
      <c r="Q18" s="68"/>
      <c r="R18" s="61">
        <f t="shared" si="3"/>
        <v>3000000</v>
      </c>
    </row>
    <row r="19" spans="1:18" ht="45">
      <c r="A19" s="35"/>
      <c r="B19" s="35"/>
      <c r="C19" s="36" t="s">
        <v>96</v>
      </c>
      <c r="D19" s="25" t="s">
        <v>29</v>
      </c>
      <c r="E19" s="71" t="s">
        <v>218</v>
      </c>
      <c r="F19" s="36" t="s">
        <v>134</v>
      </c>
      <c r="G19" s="19" t="s">
        <v>98</v>
      </c>
      <c r="H19" s="10">
        <v>100</v>
      </c>
      <c r="I19" s="11">
        <f t="shared" si="0"/>
        <v>1</v>
      </c>
      <c r="J19" s="10"/>
      <c r="K19" s="11">
        <f t="shared" si="1"/>
        <v>0</v>
      </c>
      <c r="L19" s="32">
        <f t="shared" si="2"/>
        <v>1</v>
      </c>
      <c r="M19" s="19" t="s">
        <v>99</v>
      </c>
      <c r="N19" s="33" t="s">
        <v>115</v>
      </c>
      <c r="O19" s="33" t="s">
        <v>116</v>
      </c>
      <c r="P19" s="59">
        <v>5000000</v>
      </c>
      <c r="Q19" s="67"/>
      <c r="R19" s="61">
        <f t="shared" si="3"/>
        <v>5000000</v>
      </c>
    </row>
    <row r="20" spans="1:18" ht="45">
      <c r="A20" s="35"/>
      <c r="B20" s="35"/>
      <c r="C20" s="36" t="s">
        <v>96</v>
      </c>
      <c r="D20" s="25" t="s">
        <v>29</v>
      </c>
      <c r="E20" s="71" t="s">
        <v>219</v>
      </c>
      <c r="F20" s="36" t="s">
        <v>135</v>
      </c>
      <c r="G20" s="19" t="s">
        <v>98</v>
      </c>
      <c r="H20" s="10"/>
      <c r="I20" s="11">
        <f t="shared" si="0"/>
        <v>0</v>
      </c>
      <c r="J20" s="10">
        <v>100</v>
      </c>
      <c r="K20" s="11">
        <f t="shared" si="1"/>
        <v>1</v>
      </c>
      <c r="L20" s="32">
        <f t="shared" si="2"/>
        <v>1</v>
      </c>
      <c r="M20" s="19" t="s">
        <v>99</v>
      </c>
      <c r="N20" s="33" t="s">
        <v>115</v>
      </c>
      <c r="O20" s="33" t="s">
        <v>116</v>
      </c>
      <c r="P20" s="59"/>
      <c r="Q20" s="67">
        <v>25000000</v>
      </c>
      <c r="R20" s="61">
        <f t="shared" si="3"/>
        <v>25000000</v>
      </c>
    </row>
    <row r="21" spans="1:18" ht="45">
      <c r="A21" s="35"/>
      <c r="B21" s="35"/>
      <c r="C21" s="36" t="s">
        <v>96</v>
      </c>
      <c r="D21" s="25" t="s">
        <v>29</v>
      </c>
      <c r="E21" s="71" t="s">
        <v>249</v>
      </c>
      <c r="F21" s="36" t="s">
        <v>136</v>
      </c>
      <c r="G21" s="19" t="s">
        <v>98</v>
      </c>
      <c r="H21" s="10"/>
      <c r="I21" s="11">
        <f t="shared" si="0"/>
        <v>0</v>
      </c>
      <c r="J21" s="10">
        <v>100</v>
      </c>
      <c r="K21" s="11">
        <f t="shared" si="1"/>
        <v>1</v>
      </c>
      <c r="L21" s="32">
        <f t="shared" si="2"/>
        <v>1</v>
      </c>
      <c r="M21" s="19" t="s">
        <v>99</v>
      </c>
      <c r="N21" s="33" t="s">
        <v>115</v>
      </c>
      <c r="O21" s="33" t="s">
        <v>116</v>
      </c>
      <c r="P21" s="59"/>
      <c r="Q21" s="67">
        <v>30000000</v>
      </c>
      <c r="R21" s="61">
        <f t="shared" si="3"/>
        <v>30000000</v>
      </c>
    </row>
    <row r="22" spans="1:18" ht="33.75">
      <c r="A22" s="35"/>
      <c r="B22" s="35"/>
      <c r="C22" s="36" t="s">
        <v>96</v>
      </c>
      <c r="D22" s="25" t="s">
        <v>29</v>
      </c>
      <c r="E22" s="71" t="s">
        <v>220</v>
      </c>
      <c r="F22" s="36" t="s">
        <v>137</v>
      </c>
      <c r="G22" s="19" t="s">
        <v>98</v>
      </c>
      <c r="H22" s="10"/>
      <c r="I22" s="11">
        <f t="shared" si="0"/>
        <v>0</v>
      </c>
      <c r="J22" s="10">
        <v>100</v>
      </c>
      <c r="K22" s="11">
        <f t="shared" si="1"/>
        <v>1</v>
      </c>
      <c r="L22" s="32">
        <f t="shared" si="2"/>
        <v>1</v>
      </c>
      <c r="M22" s="19" t="s">
        <v>130</v>
      </c>
      <c r="N22" s="33" t="s">
        <v>131</v>
      </c>
      <c r="O22" s="33" t="s">
        <v>132</v>
      </c>
      <c r="P22" s="59"/>
      <c r="Q22" s="67">
        <v>40000000</v>
      </c>
      <c r="R22" s="61">
        <f t="shared" si="3"/>
        <v>40000000</v>
      </c>
    </row>
    <row r="23" spans="1:18" ht="33.75">
      <c r="A23" s="35"/>
      <c r="B23" s="35"/>
      <c r="C23" s="36" t="s">
        <v>96</v>
      </c>
      <c r="D23" s="25" t="s">
        <v>29</v>
      </c>
      <c r="E23" s="71" t="s">
        <v>221</v>
      </c>
      <c r="F23" s="36" t="s">
        <v>138</v>
      </c>
      <c r="G23" s="19" t="s">
        <v>98</v>
      </c>
      <c r="H23" s="10"/>
      <c r="I23" s="11">
        <f t="shared" si="0"/>
        <v>0</v>
      </c>
      <c r="J23" s="10">
        <v>100</v>
      </c>
      <c r="K23" s="11">
        <f t="shared" si="1"/>
        <v>1</v>
      </c>
      <c r="L23" s="32">
        <f t="shared" si="2"/>
        <v>1</v>
      </c>
      <c r="M23" s="19" t="s">
        <v>130</v>
      </c>
      <c r="N23" s="33" t="s">
        <v>131</v>
      </c>
      <c r="O23" s="33" t="s">
        <v>132</v>
      </c>
      <c r="P23" s="59"/>
      <c r="Q23" s="67">
        <v>20000000</v>
      </c>
      <c r="R23" s="61">
        <f t="shared" si="3"/>
        <v>20000000</v>
      </c>
    </row>
    <row r="24" spans="1:18" ht="45">
      <c r="A24" s="35"/>
      <c r="B24" s="35"/>
      <c r="C24" s="36" t="s">
        <v>96</v>
      </c>
      <c r="D24" s="25" t="s">
        <v>29</v>
      </c>
      <c r="E24" s="71" t="s">
        <v>222</v>
      </c>
      <c r="F24" s="36" t="s">
        <v>139</v>
      </c>
      <c r="G24" s="19" t="s">
        <v>98</v>
      </c>
      <c r="H24" s="10"/>
      <c r="I24" s="11">
        <f t="shared" si="0"/>
        <v>0</v>
      </c>
      <c r="J24" s="10">
        <v>100</v>
      </c>
      <c r="K24" s="11">
        <f t="shared" si="1"/>
        <v>1</v>
      </c>
      <c r="L24" s="32">
        <f t="shared" si="2"/>
        <v>1</v>
      </c>
      <c r="M24" s="19" t="s">
        <v>99</v>
      </c>
      <c r="N24" s="33" t="s">
        <v>115</v>
      </c>
      <c r="O24" s="33" t="s">
        <v>116</v>
      </c>
      <c r="P24" s="59"/>
      <c r="Q24" s="67">
        <v>5000000</v>
      </c>
      <c r="R24" s="61">
        <f t="shared" si="3"/>
        <v>5000000</v>
      </c>
    </row>
    <row r="25" spans="1:18" ht="33.75">
      <c r="A25" s="31"/>
      <c r="B25" s="31"/>
      <c r="C25" s="19" t="s">
        <v>141</v>
      </c>
      <c r="D25" s="25" t="s">
        <v>29</v>
      </c>
      <c r="E25" s="71" t="s">
        <v>223</v>
      </c>
      <c r="F25" s="36" t="s">
        <v>144</v>
      </c>
      <c r="G25" s="19" t="s">
        <v>98</v>
      </c>
      <c r="H25" s="10"/>
      <c r="I25" s="11">
        <f t="shared" si="0"/>
        <v>0</v>
      </c>
      <c r="J25" s="10">
        <v>100</v>
      </c>
      <c r="K25" s="11">
        <f t="shared" si="1"/>
        <v>1</v>
      </c>
      <c r="L25" s="32">
        <f t="shared" si="2"/>
        <v>1</v>
      </c>
      <c r="M25" s="19" t="s">
        <v>130</v>
      </c>
      <c r="N25" s="33" t="s">
        <v>142</v>
      </c>
      <c r="O25" s="33" t="s">
        <v>143</v>
      </c>
      <c r="P25" s="59"/>
      <c r="Q25" s="67">
        <v>130000000</v>
      </c>
      <c r="R25" s="61">
        <f t="shared" si="3"/>
        <v>130000000</v>
      </c>
    </row>
    <row r="26" spans="1:18" ht="33.75">
      <c r="A26" s="31"/>
      <c r="B26" s="31"/>
      <c r="C26" s="19" t="s">
        <v>141</v>
      </c>
      <c r="D26" s="25" t="s">
        <v>29</v>
      </c>
      <c r="E26" s="71" t="s">
        <v>224</v>
      </c>
      <c r="F26" s="36" t="s">
        <v>145</v>
      </c>
      <c r="G26" s="19" t="s">
        <v>98</v>
      </c>
      <c r="H26" s="10">
        <v>100</v>
      </c>
      <c r="I26" s="11">
        <f>IF(OR(H26=0),0,(H26/(H26+J26)))</f>
        <v>1</v>
      </c>
      <c r="J26" s="10"/>
      <c r="K26" s="11">
        <f>IF(OR(J26=0),0,(J26/(H26+J26)))</f>
        <v>0</v>
      </c>
      <c r="L26" s="32">
        <f t="shared" si="2"/>
        <v>1</v>
      </c>
      <c r="M26" s="19" t="s">
        <v>130</v>
      </c>
      <c r="N26" s="33" t="s">
        <v>142</v>
      </c>
      <c r="O26" s="33" t="s">
        <v>143</v>
      </c>
      <c r="P26" s="59">
        <v>100000000</v>
      </c>
      <c r="Q26" s="67"/>
      <c r="R26" s="61">
        <f t="shared" si="3"/>
        <v>100000000</v>
      </c>
    </row>
    <row r="27" spans="1:18" ht="45">
      <c r="A27" s="31"/>
      <c r="B27" s="31"/>
      <c r="C27" s="19" t="s">
        <v>141</v>
      </c>
      <c r="D27" s="25" t="s">
        <v>29</v>
      </c>
      <c r="E27" s="71" t="s">
        <v>225</v>
      </c>
      <c r="F27" s="36" t="s">
        <v>146</v>
      </c>
      <c r="G27" s="19" t="s">
        <v>98</v>
      </c>
      <c r="H27" s="10"/>
      <c r="I27" s="11">
        <f t="shared" si="0"/>
        <v>0</v>
      </c>
      <c r="J27" s="10">
        <v>100</v>
      </c>
      <c r="K27" s="11">
        <f t="shared" si="1"/>
        <v>1</v>
      </c>
      <c r="L27" s="32">
        <f t="shared" si="2"/>
        <v>1</v>
      </c>
      <c r="M27" s="19" t="s">
        <v>130</v>
      </c>
      <c r="N27" s="33" t="s">
        <v>142</v>
      </c>
      <c r="O27" s="33" t="s">
        <v>143</v>
      </c>
      <c r="P27" s="59"/>
      <c r="Q27" s="67">
        <v>60000000</v>
      </c>
      <c r="R27" s="61">
        <f t="shared" si="3"/>
        <v>60000000</v>
      </c>
    </row>
    <row r="28" spans="1:18" ht="33.75">
      <c r="A28" s="31"/>
      <c r="B28" s="31"/>
      <c r="C28" s="19" t="s">
        <v>141</v>
      </c>
      <c r="D28" s="25" t="s">
        <v>29</v>
      </c>
      <c r="E28" s="71" t="s">
        <v>226</v>
      </c>
      <c r="F28" s="36" t="s">
        <v>147</v>
      </c>
      <c r="G28" s="19" t="s">
        <v>98</v>
      </c>
      <c r="H28" s="10"/>
      <c r="I28" s="11">
        <f t="shared" si="0"/>
        <v>0</v>
      </c>
      <c r="J28" s="10">
        <v>100</v>
      </c>
      <c r="K28" s="11">
        <f t="shared" si="1"/>
        <v>1</v>
      </c>
      <c r="L28" s="32">
        <f t="shared" si="2"/>
        <v>1</v>
      </c>
      <c r="M28" s="19" t="s">
        <v>130</v>
      </c>
      <c r="N28" s="33" t="s">
        <v>142</v>
      </c>
      <c r="O28" s="33" t="s">
        <v>143</v>
      </c>
      <c r="P28" s="59"/>
      <c r="Q28" s="67">
        <v>61408950</v>
      </c>
      <c r="R28" s="61">
        <f t="shared" si="3"/>
        <v>61408950</v>
      </c>
    </row>
    <row r="29" spans="1:18" ht="45">
      <c r="A29" s="31"/>
      <c r="B29" s="31"/>
      <c r="C29" s="19" t="s">
        <v>141</v>
      </c>
      <c r="D29" s="25" t="s">
        <v>29</v>
      </c>
      <c r="E29" s="71" t="s">
        <v>244</v>
      </c>
      <c r="F29" s="36" t="s">
        <v>148</v>
      </c>
      <c r="G29" s="19" t="s">
        <v>98</v>
      </c>
      <c r="H29" s="10"/>
      <c r="I29" s="11">
        <f t="shared" si="0"/>
        <v>0</v>
      </c>
      <c r="J29" s="10">
        <v>100</v>
      </c>
      <c r="K29" s="11">
        <f t="shared" si="1"/>
        <v>1</v>
      </c>
      <c r="L29" s="32">
        <f t="shared" si="2"/>
        <v>1</v>
      </c>
      <c r="M29" s="19" t="s">
        <v>130</v>
      </c>
      <c r="N29" s="33" t="s">
        <v>142</v>
      </c>
      <c r="O29" s="33" t="s">
        <v>143</v>
      </c>
      <c r="P29" s="59"/>
      <c r="Q29" s="67">
        <v>60000000</v>
      </c>
      <c r="R29" s="61">
        <f t="shared" si="3"/>
        <v>60000000</v>
      </c>
    </row>
    <row r="30" spans="1:18" ht="33.75">
      <c r="A30" s="31"/>
      <c r="B30" s="31"/>
      <c r="C30" s="19" t="s">
        <v>141</v>
      </c>
      <c r="D30" s="25" t="s">
        <v>29</v>
      </c>
      <c r="E30" s="71" t="s">
        <v>227</v>
      </c>
      <c r="F30" s="36" t="s">
        <v>149</v>
      </c>
      <c r="G30" s="19" t="s">
        <v>98</v>
      </c>
      <c r="H30" s="10">
        <v>100</v>
      </c>
      <c r="I30" s="11">
        <f t="shared" si="0"/>
        <v>1</v>
      </c>
      <c r="J30" s="10"/>
      <c r="K30" s="11">
        <f t="shared" si="1"/>
        <v>0</v>
      </c>
      <c r="L30" s="32">
        <f t="shared" si="2"/>
        <v>1</v>
      </c>
      <c r="M30" s="19" t="s">
        <v>130</v>
      </c>
      <c r="N30" s="33" t="s">
        <v>142</v>
      </c>
      <c r="O30" s="33" t="s">
        <v>143</v>
      </c>
      <c r="P30" s="59">
        <v>25000000</v>
      </c>
      <c r="Q30" s="67"/>
      <c r="R30" s="61">
        <f t="shared" si="3"/>
        <v>25000000</v>
      </c>
    </row>
    <row r="31" spans="1:18" ht="45">
      <c r="A31" s="31"/>
      <c r="B31" s="31"/>
      <c r="C31" s="19" t="s">
        <v>141</v>
      </c>
      <c r="D31" s="25" t="s">
        <v>29</v>
      </c>
      <c r="E31" s="71" t="s">
        <v>228</v>
      </c>
      <c r="F31" s="36" t="s">
        <v>150</v>
      </c>
      <c r="G31" s="19" t="s">
        <v>98</v>
      </c>
      <c r="H31" s="10">
        <v>100</v>
      </c>
      <c r="I31" s="11">
        <f t="shared" si="0"/>
        <v>1</v>
      </c>
      <c r="J31" s="10"/>
      <c r="K31" s="11">
        <f t="shared" si="1"/>
        <v>0</v>
      </c>
      <c r="L31" s="40">
        <f t="shared" si="2"/>
        <v>1</v>
      </c>
      <c r="M31" s="19" t="s">
        <v>130</v>
      </c>
      <c r="N31" s="33" t="s">
        <v>142</v>
      </c>
      <c r="O31" s="33" t="s">
        <v>143</v>
      </c>
      <c r="P31" s="59">
        <v>40915277</v>
      </c>
      <c r="Q31" s="68"/>
      <c r="R31" s="61">
        <f t="shared" si="3"/>
        <v>40915277</v>
      </c>
    </row>
    <row r="32" spans="1:18" ht="45">
      <c r="A32" s="31"/>
      <c r="B32" s="31"/>
      <c r="C32" s="19" t="s">
        <v>141</v>
      </c>
      <c r="D32" s="25" t="s">
        <v>29</v>
      </c>
      <c r="E32" s="71" t="s">
        <v>229</v>
      </c>
      <c r="F32" s="36" t="s">
        <v>151</v>
      </c>
      <c r="G32" s="19" t="s">
        <v>98</v>
      </c>
      <c r="H32" s="10">
        <v>100</v>
      </c>
      <c r="I32" s="11">
        <f t="shared" si="0"/>
        <v>1</v>
      </c>
      <c r="J32" s="10"/>
      <c r="K32" s="11">
        <f t="shared" si="1"/>
        <v>0</v>
      </c>
      <c r="L32" s="40">
        <f t="shared" si="2"/>
        <v>1</v>
      </c>
      <c r="M32" s="19" t="s">
        <v>130</v>
      </c>
      <c r="N32" s="33" t="s">
        <v>152</v>
      </c>
      <c r="O32" s="33" t="s">
        <v>143</v>
      </c>
      <c r="P32" s="59">
        <v>11956353</v>
      </c>
      <c r="Q32" s="67"/>
      <c r="R32" s="61">
        <f t="shared" si="3"/>
        <v>11956353</v>
      </c>
    </row>
    <row r="33" spans="1:19" ht="45">
      <c r="A33" s="31"/>
      <c r="B33" s="31"/>
      <c r="C33" s="19" t="s">
        <v>141</v>
      </c>
      <c r="D33" s="25" t="s">
        <v>29</v>
      </c>
      <c r="E33" s="71" t="s">
        <v>230</v>
      </c>
      <c r="F33" s="36" t="s">
        <v>153</v>
      </c>
      <c r="G33" s="19" t="s">
        <v>98</v>
      </c>
      <c r="H33" s="10">
        <v>100</v>
      </c>
      <c r="I33" s="11">
        <f t="shared" si="0"/>
        <v>1</v>
      </c>
      <c r="J33" s="10"/>
      <c r="K33" s="11">
        <f t="shared" si="1"/>
        <v>0</v>
      </c>
      <c r="L33" s="40">
        <f t="shared" si="2"/>
        <v>1</v>
      </c>
      <c r="M33" s="19" t="s">
        <v>130</v>
      </c>
      <c r="N33" s="33" t="s">
        <v>154</v>
      </c>
      <c r="O33" s="33" t="s">
        <v>143</v>
      </c>
      <c r="P33" s="59">
        <v>16297919</v>
      </c>
      <c r="Q33" s="67"/>
      <c r="R33" s="61">
        <f t="shared" si="3"/>
        <v>16297919</v>
      </c>
    </row>
    <row r="34" spans="1:19" ht="56.25">
      <c r="A34" s="31"/>
      <c r="B34" s="31"/>
      <c r="C34" s="19" t="s">
        <v>141</v>
      </c>
      <c r="D34" s="25" t="s">
        <v>29</v>
      </c>
      <c r="E34" s="71" t="s">
        <v>231</v>
      </c>
      <c r="F34" s="36" t="s">
        <v>155</v>
      </c>
      <c r="G34" s="19" t="s">
        <v>98</v>
      </c>
      <c r="H34" s="10"/>
      <c r="I34" s="11">
        <f t="shared" si="0"/>
        <v>0</v>
      </c>
      <c r="J34" s="10">
        <v>100</v>
      </c>
      <c r="K34" s="11">
        <f t="shared" si="1"/>
        <v>1</v>
      </c>
      <c r="L34" s="40">
        <f t="shared" si="2"/>
        <v>1</v>
      </c>
      <c r="M34" s="19" t="s">
        <v>130</v>
      </c>
      <c r="N34" s="33" t="s">
        <v>156</v>
      </c>
      <c r="O34" s="33" t="s">
        <v>143</v>
      </c>
      <c r="P34" s="59"/>
      <c r="Q34" s="67">
        <v>39545560</v>
      </c>
      <c r="R34" s="61">
        <f t="shared" si="3"/>
        <v>39545560</v>
      </c>
    </row>
    <row r="35" spans="1:19" ht="56.25">
      <c r="A35" s="31"/>
      <c r="B35" s="31"/>
      <c r="C35" s="19" t="s">
        <v>141</v>
      </c>
      <c r="D35" s="25" t="s">
        <v>29</v>
      </c>
      <c r="E35" s="71" t="s">
        <v>232</v>
      </c>
      <c r="F35" s="36" t="s">
        <v>157</v>
      </c>
      <c r="G35" s="19" t="s">
        <v>98</v>
      </c>
      <c r="H35" s="10">
        <v>100</v>
      </c>
      <c r="I35" s="11">
        <f t="shared" si="0"/>
        <v>1</v>
      </c>
      <c r="J35" s="10"/>
      <c r="K35" s="11">
        <f t="shared" si="1"/>
        <v>0</v>
      </c>
      <c r="L35" s="40">
        <f t="shared" si="2"/>
        <v>1</v>
      </c>
      <c r="M35" s="19" t="s">
        <v>130</v>
      </c>
      <c r="N35" s="33" t="s">
        <v>158</v>
      </c>
      <c r="O35" s="33" t="s">
        <v>143</v>
      </c>
      <c r="P35" s="59">
        <v>7180577</v>
      </c>
      <c r="Q35" s="67"/>
      <c r="R35" s="61">
        <f t="shared" si="3"/>
        <v>7180577</v>
      </c>
    </row>
    <row r="36" spans="1:19" ht="45">
      <c r="A36" s="31"/>
      <c r="B36" s="31"/>
      <c r="C36" s="19" t="s">
        <v>141</v>
      </c>
      <c r="D36" s="25"/>
      <c r="E36" s="71" t="s">
        <v>233</v>
      </c>
      <c r="F36" s="36" t="s">
        <v>159</v>
      </c>
      <c r="G36" s="19" t="s">
        <v>98</v>
      </c>
      <c r="H36" s="10">
        <v>100</v>
      </c>
      <c r="I36" s="11">
        <f t="shared" si="0"/>
        <v>1</v>
      </c>
      <c r="J36" s="10"/>
      <c r="K36" s="11">
        <f t="shared" si="1"/>
        <v>0</v>
      </c>
      <c r="L36" s="40">
        <f t="shared" si="2"/>
        <v>1</v>
      </c>
      <c r="M36" s="19" t="s">
        <v>130</v>
      </c>
      <c r="N36" s="33" t="s">
        <v>158</v>
      </c>
      <c r="O36" s="33" t="s">
        <v>143</v>
      </c>
      <c r="P36" s="59">
        <v>17497497</v>
      </c>
      <c r="Q36" s="67"/>
      <c r="R36" s="61">
        <f t="shared" si="3"/>
        <v>17497497</v>
      </c>
    </row>
    <row r="37" spans="1:19" ht="45">
      <c r="A37" s="31"/>
      <c r="B37" s="31"/>
      <c r="C37" s="19" t="s">
        <v>141</v>
      </c>
      <c r="D37" s="25"/>
      <c r="E37" s="71" t="s">
        <v>234</v>
      </c>
      <c r="F37" s="36" t="s">
        <v>160</v>
      </c>
      <c r="G37" s="19" t="s">
        <v>98</v>
      </c>
      <c r="H37" s="10">
        <v>100</v>
      </c>
      <c r="I37" s="11">
        <f t="shared" si="0"/>
        <v>1</v>
      </c>
      <c r="J37" s="10"/>
      <c r="K37" s="11">
        <f t="shared" si="1"/>
        <v>0</v>
      </c>
      <c r="L37" s="40">
        <f t="shared" si="2"/>
        <v>1</v>
      </c>
      <c r="M37" s="19" t="s">
        <v>130</v>
      </c>
      <c r="N37" s="33" t="s">
        <v>158</v>
      </c>
      <c r="O37" s="33" t="s">
        <v>143</v>
      </c>
      <c r="P37" s="59">
        <v>17820876</v>
      </c>
      <c r="Q37" s="67"/>
      <c r="R37" s="61">
        <f t="shared" si="3"/>
        <v>17820876</v>
      </c>
    </row>
    <row r="38" spans="1:19" ht="45">
      <c r="A38" s="31"/>
      <c r="B38" s="31"/>
      <c r="C38" s="19" t="s">
        <v>141</v>
      </c>
      <c r="D38" s="25"/>
      <c r="E38" s="71" t="s">
        <v>235</v>
      </c>
      <c r="F38" s="36" t="s">
        <v>161</v>
      </c>
      <c r="G38" s="19" t="s">
        <v>98</v>
      </c>
      <c r="H38" s="10"/>
      <c r="I38" s="11">
        <f t="shared" si="0"/>
        <v>0</v>
      </c>
      <c r="J38" s="10">
        <v>100</v>
      </c>
      <c r="K38" s="11">
        <f t="shared" si="1"/>
        <v>1</v>
      </c>
      <c r="L38" s="40">
        <f t="shared" si="2"/>
        <v>1</v>
      </c>
      <c r="M38" s="19" t="s">
        <v>130</v>
      </c>
      <c r="N38" s="33" t="s">
        <v>158</v>
      </c>
      <c r="O38" s="33" t="s">
        <v>143</v>
      </c>
      <c r="P38" s="59"/>
      <c r="Q38" s="67">
        <v>29986765</v>
      </c>
      <c r="R38" s="61">
        <f t="shared" si="3"/>
        <v>29986765</v>
      </c>
    </row>
    <row r="39" spans="1:19" ht="33.75">
      <c r="A39" s="35"/>
      <c r="B39" s="35"/>
      <c r="C39" s="36" t="s">
        <v>163</v>
      </c>
      <c r="D39" s="25" t="s">
        <v>29</v>
      </c>
      <c r="E39" s="71" t="s">
        <v>236</v>
      </c>
      <c r="F39" s="36" t="s">
        <v>165</v>
      </c>
      <c r="G39" s="19" t="s">
        <v>166</v>
      </c>
      <c r="H39" s="10">
        <v>100</v>
      </c>
      <c r="I39" s="11">
        <f t="shared" si="0"/>
        <v>1</v>
      </c>
      <c r="J39" s="10"/>
      <c r="K39" s="11">
        <f t="shared" si="1"/>
        <v>0</v>
      </c>
      <c r="L39" s="40">
        <f t="shared" si="2"/>
        <v>1</v>
      </c>
      <c r="M39" s="19" t="s">
        <v>164</v>
      </c>
      <c r="N39" s="19" t="s">
        <v>68</v>
      </c>
      <c r="O39" s="19" t="s">
        <v>81</v>
      </c>
      <c r="P39" s="59">
        <v>25554451.550000001</v>
      </c>
      <c r="Q39" s="67"/>
      <c r="R39" s="61">
        <f t="shared" si="3"/>
        <v>25554451.550000001</v>
      </c>
    </row>
    <row r="40" spans="1:19" ht="78.75">
      <c r="A40" s="35"/>
      <c r="B40" s="35"/>
      <c r="C40" s="36" t="s">
        <v>163</v>
      </c>
      <c r="D40" s="25" t="s">
        <v>29</v>
      </c>
      <c r="E40" s="71" t="s">
        <v>237</v>
      </c>
      <c r="F40" s="36" t="s">
        <v>167</v>
      </c>
      <c r="G40" s="19" t="s">
        <v>166</v>
      </c>
      <c r="H40" s="10">
        <v>100</v>
      </c>
      <c r="I40" s="11">
        <f t="shared" si="0"/>
        <v>1</v>
      </c>
      <c r="J40" s="10"/>
      <c r="K40" s="11">
        <f t="shared" si="1"/>
        <v>0</v>
      </c>
      <c r="L40" s="40">
        <f t="shared" si="2"/>
        <v>1</v>
      </c>
      <c r="M40" s="19" t="s">
        <v>164</v>
      </c>
      <c r="N40" s="19" t="s">
        <v>68</v>
      </c>
      <c r="O40" s="19" t="s">
        <v>81</v>
      </c>
      <c r="P40" s="59">
        <v>10000000</v>
      </c>
      <c r="Q40" s="67"/>
      <c r="R40" s="61">
        <f t="shared" si="3"/>
        <v>10000000</v>
      </c>
    </row>
    <row r="41" spans="1:19" ht="56.25">
      <c r="A41" s="35"/>
      <c r="B41" s="35"/>
      <c r="C41" s="19" t="s">
        <v>82</v>
      </c>
      <c r="D41" s="35" t="s">
        <v>29</v>
      </c>
      <c r="E41" s="71" t="s">
        <v>238</v>
      </c>
      <c r="F41" s="36" t="s">
        <v>250</v>
      </c>
      <c r="G41" s="19" t="s">
        <v>83</v>
      </c>
      <c r="H41" s="10">
        <v>50</v>
      </c>
      <c r="I41" s="11">
        <f t="shared" si="0"/>
        <v>0.5</v>
      </c>
      <c r="J41" s="10">
        <v>50</v>
      </c>
      <c r="K41" s="11">
        <f t="shared" si="1"/>
        <v>0.5</v>
      </c>
      <c r="L41" s="40">
        <f t="shared" si="2"/>
        <v>1</v>
      </c>
      <c r="M41" s="19" t="s">
        <v>84</v>
      </c>
      <c r="N41" s="19" t="s">
        <v>85</v>
      </c>
      <c r="O41" s="19" t="s">
        <v>81</v>
      </c>
      <c r="P41" s="59">
        <v>11303957.27</v>
      </c>
      <c r="Q41" s="67">
        <v>11303957.27</v>
      </c>
      <c r="R41" s="61">
        <f t="shared" si="3"/>
        <v>22607914.539999999</v>
      </c>
      <c r="S41" s="61">
        <f>+P41+1000000</f>
        <v>12303957.27</v>
      </c>
    </row>
    <row r="42" spans="1:19" ht="45">
      <c r="A42" s="35"/>
      <c r="B42" s="35"/>
      <c r="C42" s="36" t="s">
        <v>104</v>
      </c>
      <c r="D42" s="35" t="s">
        <v>20</v>
      </c>
      <c r="E42" s="71" t="s">
        <v>239</v>
      </c>
      <c r="F42" s="36" t="s">
        <v>110</v>
      </c>
      <c r="G42" s="19" t="s">
        <v>44</v>
      </c>
      <c r="H42" s="10">
        <v>100</v>
      </c>
      <c r="I42" s="11">
        <f t="shared" si="0"/>
        <v>1</v>
      </c>
      <c r="J42" s="10"/>
      <c r="K42" s="11">
        <f t="shared" si="1"/>
        <v>0</v>
      </c>
      <c r="L42" s="40">
        <f t="shared" si="2"/>
        <v>1</v>
      </c>
      <c r="M42" s="19" t="s">
        <v>63</v>
      </c>
      <c r="N42" s="19" t="s">
        <v>67</v>
      </c>
      <c r="O42" s="19" t="s">
        <v>81</v>
      </c>
      <c r="P42" s="59">
        <v>3848471.9</v>
      </c>
      <c r="Q42" s="67"/>
      <c r="R42" s="61">
        <f t="shared" si="3"/>
        <v>3848471.9</v>
      </c>
    </row>
    <row r="43" spans="1:19" ht="45">
      <c r="A43" s="35"/>
      <c r="B43" s="35"/>
      <c r="C43" s="36" t="s">
        <v>104</v>
      </c>
      <c r="D43" s="35" t="s">
        <v>29</v>
      </c>
      <c r="E43" s="71" t="s">
        <v>240</v>
      </c>
      <c r="F43" s="36" t="s">
        <v>112</v>
      </c>
      <c r="G43" s="19" t="s">
        <v>98</v>
      </c>
      <c r="H43" s="10"/>
      <c r="I43" s="11">
        <f t="shared" si="0"/>
        <v>0</v>
      </c>
      <c r="J43" s="10">
        <v>100</v>
      </c>
      <c r="K43" s="11">
        <f t="shared" si="1"/>
        <v>1</v>
      </c>
      <c r="L43" s="40">
        <f t="shared" si="2"/>
        <v>1</v>
      </c>
      <c r="M43" s="19" t="s">
        <v>63</v>
      </c>
      <c r="N43" s="19" t="s">
        <v>64</v>
      </c>
      <c r="O43" s="19" t="s">
        <v>81</v>
      </c>
      <c r="P43" s="59"/>
      <c r="Q43" s="67">
        <v>12020606.619999999</v>
      </c>
      <c r="R43" s="61">
        <f t="shared" si="3"/>
        <v>12020606.619999999</v>
      </c>
    </row>
    <row r="44" spans="1:19" ht="45">
      <c r="A44" s="35"/>
      <c r="B44" s="35"/>
      <c r="C44" s="36" t="s">
        <v>104</v>
      </c>
      <c r="D44" s="35" t="s">
        <v>20</v>
      </c>
      <c r="E44" s="71" t="s">
        <v>241</v>
      </c>
      <c r="F44" s="36" t="s">
        <v>251</v>
      </c>
      <c r="G44" s="19" t="s">
        <v>44</v>
      </c>
      <c r="H44" s="10">
        <v>100</v>
      </c>
      <c r="I44" s="11">
        <f t="shared" si="0"/>
        <v>1</v>
      </c>
      <c r="J44" s="10"/>
      <c r="K44" s="11">
        <f t="shared" si="1"/>
        <v>0</v>
      </c>
      <c r="L44" s="40">
        <f t="shared" si="2"/>
        <v>1</v>
      </c>
      <c r="M44" s="19" t="s">
        <v>63</v>
      </c>
      <c r="N44" s="19" t="s">
        <v>109</v>
      </c>
      <c r="O44" s="19" t="s">
        <v>81</v>
      </c>
      <c r="P44" s="59">
        <v>3340080.87</v>
      </c>
      <c r="Q44" s="67"/>
      <c r="R44" s="61">
        <f t="shared" si="3"/>
        <v>3340080.87</v>
      </c>
    </row>
    <row r="45" spans="1:19" ht="45">
      <c r="A45" s="35"/>
      <c r="B45" s="35"/>
      <c r="C45" s="36" t="s">
        <v>104</v>
      </c>
      <c r="D45" s="35" t="s">
        <v>29</v>
      </c>
      <c r="E45" s="71" t="s">
        <v>242</v>
      </c>
      <c r="F45" s="36" t="s">
        <v>252</v>
      </c>
      <c r="G45" s="19" t="s">
        <v>98</v>
      </c>
      <c r="H45" s="10">
        <v>100</v>
      </c>
      <c r="I45" s="11">
        <f t="shared" si="0"/>
        <v>1</v>
      </c>
      <c r="J45" s="10"/>
      <c r="K45" s="11">
        <f t="shared" si="1"/>
        <v>0</v>
      </c>
      <c r="L45" s="40">
        <f t="shared" si="2"/>
        <v>1</v>
      </c>
      <c r="M45" s="19" t="s">
        <v>63</v>
      </c>
      <c r="N45" s="19" t="s">
        <v>64</v>
      </c>
      <c r="O45" s="19" t="s">
        <v>81</v>
      </c>
      <c r="P45" s="59">
        <v>500000</v>
      </c>
      <c r="Q45" s="67"/>
      <c r="R45" s="61">
        <f t="shared" si="3"/>
        <v>500000</v>
      </c>
    </row>
    <row r="46" spans="1:19" ht="56.25">
      <c r="A46" s="35"/>
      <c r="B46" s="35"/>
      <c r="C46" s="36" t="s">
        <v>104</v>
      </c>
      <c r="D46" s="35" t="s">
        <v>29</v>
      </c>
      <c r="E46" s="71" t="s">
        <v>243</v>
      </c>
      <c r="F46" s="36" t="s">
        <v>107</v>
      </c>
      <c r="G46" s="19" t="s">
        <v>98</v>
      </c>
      <c r="H46" s="10"/>
      <c r="I46" s="11">
        <f t="shared" si="0"/>
        <v>0</v>
      </c>
      <c r="J46" s="10">
        <v>100</v>
      </c>
      <c r="K46" s="11">
        <f t="shared" si="1"/>
        <v>1</v>
      </c>
      <c r="L46" s="40">
        <f t="shared" si="2"/>
        <v>1</v>
      </c>
      <c r="M46" s="19" t="s">
        <v>63</v>
      </c>
      <c r="N46" s="36" t="s">
        <v>66</v>
      </c>
      <c r="O46" s="19" t="s">
        <v>81</v>
      </c>
      <c r="P46" s="18"/>
      <c r="Q46" s="66">
        <v>50750019</v>
      </c>
      <c r="R46" s="61">
        <f t="shared" si="3"/>
        <v>50750019</v>
      </c>
    </row>
  </sheetData>
  <mergeCells count="16">
    <mergeCell ref="C2:Q2"/>
    <mergeCell ref="A3:A5"/>
    <mergeCell ref="B3:B5"/>
    <mergeCell ref="C3:C5"/>
    <mergeCell ref="D3:F4"/>
    <mergeCell ref="G3:G5"/>
    <mergeCell ref="H3:L3"/>
    <mergeCell ref="M3:M5"/>
    <mergeCell ref="N3:N5"/>
    <mergeCell ref="O3:O5"/>
    <mergeCell ref="P3:Q3"/>
    <mergeCell ref="H4:H5"/>
    <mergeCell ref="J4:J5"/>
    <mergeCell ref="L4:L5"/>
    <mergeCell ref="P4:P5"/>
    <mergeCell ref="Q4:Q5"/>
  </mergeCells>
  <dataValidations count="6">
    <dataValidation type="list" allowBlank="1" showInputMessage="1" showErrorMessage="1" prompt="Utilizar para el servicio 09 las opciones a) Educativos, b) Culturales o c) Deportivos.  Para el  31: a) Centros de enseñanza, b) Centros deportivos y de recreación, c) Centros culturales, d) Centros y programas de salud o e) Otros" sqref="O39:O46">
      <formula1>#REF!</formula1>
    </dataValidation>
    <dataValidation type="list" allowBlank="1" showInputMessage="1" showErrorMessage="1" sqref="O6:O24">
      <formula1>#REF!</formula1>
    </dataValidation>
    <dataValidation type="list" allowBlank="1" showInputMessage="1" showErrorMessage="1" sqref="O25:O38 N39:N46 D41:D46">
      <formula1>#REF!</formula1>
    </dataValidation>
    <dataValidation type="list" allowBlank="1" showInputMessage="1" showErrorMessage="1" sqref="N25:N38">
      <formula1>#REF!</formula1>
    </dataValidation>
    <dataValidation type="list" allowBlank="1" showInputMessage="1" showErrorMessage="1" sqref="N6:N24">
      <formula1>#REF!</formula1>
    </dataValidation>
    <dataValidation type="list" allowBlank="1" showInputMessage="1" showErrorMessage="1" sqref="D6:D40">
      <formula1>#REF!</formula1>
    </dataValidation>
  </dataValidations>
  <pageMargins left="1.05" right="0.21" top="0.74803149606299213" bottom="0.74803149606299213" header="0.31496062992125984" footer="0.31496062992125984"/>
  <pageSetup paperSize="9" scale="8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</vt:lpstr>
      <vt:lpstr>II</vt:lpstr>
      <vt:lpstr>III</vt:lpstr>
      <vt:lpstr>I!Área_de_impresión</vt:lpstr>
      <vt:lpstr>II!Área_de_impresión</vt:lpstr>
      <vt:lpstr>III!Área_de_impresión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J.V.C.. Valerio CAstro</dc:creator>
  <cp:lastModifiedBy>jmiranda</cp:lastModifiedBy>
  <cp:lastPrinted>2019-01-15T17:13:42Z</cp:lastPrinted>
  <dcterms:created xsi:type="dcterms:W3CDTF">2018-08-30T18:21:15Z</dcterms:created>
  <dcterms:modified xsi:type="dcterms:W3CDTF">2019-01-25T19:14:27Z</dcterms:modified>
</cp:coreProperties>
</file>